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<sst xmlns="http://schemas.openxmlformats.org/spreadsheetml/2006/main" count="61" uniqueCount="54">
  <si>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</si>
  <si>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</si>
  <si>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</si>
  <si>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</si>
  <si>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</si>
  <si>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</si>
  <si>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</si>
  <si>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</si>
  <si>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</si>
  <si>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</si>
  <si>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</si>
  <si>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</si>
  <si>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</si>
  <si>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</si>
  <si>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</si>
  <si>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</si>
  <si>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</si>
  <si>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</si>
  <si>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</si>
  <si>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</si>
  <si>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</si>
  <si>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</si>
  <si>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</si>
  <si>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</si>
  <si>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</si>
  <si>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</si>
  <si>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</si>
  <si>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</si>
  <si>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</si>
  <si>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</si>
  <si>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</si>
  <si>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</si>
  <si>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</si>
  <si>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</si>
  <si>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</si>
  <si>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</si>
  <si>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</si>
  <si>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</si>
  <si>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</si>
  <si>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</si>
  <si>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</si>
  <si>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</si>
  <si>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</si>
  <si>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</si>
  <si>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</si>
  <si>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</si>
  <si>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</si>
  <si>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</si>
  <si>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</si>
  <si>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 xml:space="preserve">Cornering Arm Extended </t>
  </si>
  <si>
    <t>Start of 6th Tower</t>
  </si>
  <si>
    <t xml:space="preserve"> 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</si>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</sst>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8">
                  <c:v>125</c:v>
                </c:pt>
                <c:pt idx="9">
                  <c:v>75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110</c:v>
                </c:pt>
                <c:pt idx="14">
                  <c:v>110</c:v>
                </c:pt>
                <c:pt idx="15">
                  <c:v>115</c:v>
                </c:pt>
                <c:pt idx="16">
                  <c:v>90</c:v>
                </c:pt>
                <c:pt idx="17">
                  <c:v>115</c:v>
                </c:pt>
                <c:pt idx="18">
                  <c:v>85</c:v>
                </c:pt>
                <c:pt idx="19">
                  <c:v>95</c:v>
                </c:pt>
                <c:pt idx="20">
                  <c:v>75</c:v>
                </c:pt>
                <c:pt idx="21">
                  <c:v>110</c:v>
                </c:pt>
                <c:pt idx="22">
                  <c:v>85</c:v>
                </c:pt>
                <c:pt idx="23">
                  <c:v>105</c:v>
                </c:pt>
                <c:pt idx="24">
                  <c:v>95</c:v>
                </c:pt>
                <c:pt idx="25">
                  <c:v>85</c:v>
                </c:pt>
                <c:pt idx="26">
                  <c:v>105</c:v>
                </c:pt>
                <c:pt idx="27">
                  <c:v>90</c:v>
                </c:pt>
                <c:pt idx="28">
                  <c:v>105</c:v>
                </c:pt>
                <c:pt idx="29">
                  <c:v>75</c:v>
                </c:pt>
                <c:pt idx="30">
                  <c:v>100</c:v>
                </c:pt>
                <c:pt idx="31">
                  <c:v>85</c:v>
                </c:pt>
                <c:pt idx="32">
                  <c:v>100</c:v>
                </c:pt>
                <c:pt idx="33">
                  <c:v>110</c:v>
                </c:pt>
                <c:pt idx="34">
                  <c:v>90</c:v>
                </c:pt>
                <c:pt idx="35">
                  <c:v>110</c:v>
                </c:pt>
                <c:pt idx="36">
                  <c:v>85</c:v>
                </c:pt>
                <c:pt idx="37">
                  <c:v>110</c:v>
                </c:pt>
                <c:pt idx="38">
                  <c:v>80</c:v>
                </c:pt>
                <c:pt idx="39">
                  <c:v>105</c:v>
                </c:pt>
                <c:pt idx="40">
                  <c:v>95</c:v>
                </c:pt>
                <c:pt idx="41">
                  <c:v>115</c:v>
                </c:pt>
                <c:pt idx="42">
                  <c:v>105</c:v>
                </c:pt>
                <c:pt idx="43">
                  <c:v>95</c:v>
                </c:pt>
                <c:pt idx="44">
                  <c:v>85</c:v>
                </c:pt>
                <c:pt idx="45">
                  <c:v>95</c:v>
                </c:pt>
                <c:pt idx="46">
                  <c:v>120</c:v>
                </c:pt>
                <c:pt idx="47">
                  <c:v>65</c:v>
                </c:pt>
                <c:pt idx="48">
                  <c:v>105</c:v>
                </c:pt>
                <c:pt idx="49">
                  <c:v>80</c:v>
                </c:pt>
                <c:pt idx="50">
                  <c:v>115</c:v>
                </c:pt>
                <c:pt idx="51">
                  <c:v>90</c:v>
                </c:pt>
                <c:pt idx="52">
                  <c:v>100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90</c:v>
                </c:pt>
                <c:pt idx="57">
                  <c:v>105</c:v>
                </c:pt>
                <c:pt idx="58">
                  <c:v>90</c:v>
                </c:pt>
                <c:pt idx="59">
                  <c:v>105</c:v>
                </c:pt>
                <c:pt idx="60">
                  <c:v>90</c:v>
                </c:pt>
                <c:pt idx="61">
                  <c:v>110</c:v>
                </c:pt>
                <c:pt idx="62">
                  <c:v>95</c:v>
                </c:pt>
                <c:pt idx="63">
                  <c:v>100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120</c:v>
                </c:pt>
                <c:pt idx="69">
                  <c:v>90</c:v>
                </c:pt>
                <c:pt idx="70">
                  <c:v>85</c:v>
                </c:pt>
                <c:pt idx="71">
                  <c:v>80</c:v>
                </c:pt>
                <c:pt idx="72">
                  <c:v>105</c:v>
                </c:pt>
                <c:pt idx="73">
                  <c:v>90</c:v>
                </c:pt>
                <c:pt idx="74">
                  <c:v>90</c:v>
                </c:pt>
                <c:pt idx="75">
                  <c:v>80</c:v>
                </c:pt>
                <c:pt idx="76">
                  <c:v>80</c:v>
                </c:pt>
                <c:pt idx="77">
                  <c:v>90</c:v>
                </c:pt>
                <c:pt idx="78">
                  <c:v>70</c:v>
                </c:pt>
                <c:pt idx="79">
                  <c:v>100</c:v>
                </c:pt>
                <c:pt idx="80">
                  <c:v>75</c:v>
                </c:pt>
                <c:pt idx="81">
                  <c:v>100</c:v>
                </c:pt>
                <c:pt idx="82">
                  <c:v>80</c:v>
                </c:pt>
                <c:pt idx="83">
                  <c:v>105</c:v>
                </c:pt>
                <c:pt idx="84">
                  <c:v>90</c:v>
                </c:pt>
                <c:pt idx="85">
                  <c:v>105</c:v>
                </c:pt>
                <c:pt idx="86">
                  <c:v>85</c:v>
                </c:pt>
                <c:pt idx="87">
                  <c:v>95</c:v>
                </c:pt>
                <c:pt idx="88">
                  <c:v>90</c:v>
                </c:pt>
                <c:pt idx="89">
                  <c:v>90</c:v>
                </c:pt>
                <c:pt idx="90">
                  <c:v>95</c:v>
                </c:pt>
                <c:pt idx="91">
                  <c:v>80</c:v>
                </c:pt>
                <c:pt idx="92">
                  <c:v>90</c:v>
                </c:pt>
                <c:pt idx="93">
                  <c:v>85</c:v>
                </c:pt>
                <c:pt idx="94">
                  <c:v>95</c:v>
                </c:pt>
                <c:pt idx="95">
                  <c:v>80</c:v>
                </c:pt>
                <c:pt idx="96">
                  <c:v>100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70</c:v>
                </c:pt>
                <c:pt idx="107">
                  <c:v>65</c:v>
                </c:pt>
                <c:pt idx="108">
                  <c:v>50</c:v>
                </c:pt>
                <c:pt idx="109">
                  <c:v>75</c:v>
                </c:pt>
                <c:pt idx="110">
                  <c:v>60</c:v>
                </c:pt>
                <c:pt idx="111">
                  <c:v>45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60</c:v>
                </c:pt>
                <c:pt idx="116">
                  <c:v>60</c:v>
                </c:pt>
                <c:pt idx="117">
                  <c:v>70</c:v>
                </c:pt>
                <c:pt idx="118">
                  <c:v>90</c:v>
                </c:pt>
                <c:pt idx="119">
                  <c:v>75</c:v>
                </c:pt>
                <c:pt idx="120">
                  <c:v>95</c:v>
                </c:pt>
                <c:pt idx="121">
                  <c:v>125</c:v>
                </c:pt>
                <c:pt idx="122">
                  <c:v>60</c:v>
                </c:pt>
                <c:pt idx="123">
                  <c:v>55</c:v>
                </c:pt>
                <c:pt idx="124">
                  <c:v>55</c:v>
                </c:pt>
                <c:pt idx="125">
                  <c:v>70</c:v>
                </c:pt>
                <c:pt idx="126">
                  <c:v>60</c:v>
                </c:pt>
                <c:pt idx="127">
                  <c:v>95</c:v>
                </c:pt>
                <c:pt idx="128">
                  <c:v>60</c:v>
                </c:pt>
                <c:pt idx="129">
                  <c:v>65</c:v>
                </c:pt>
                <c:pt idx="130">
                  <c:v>80</c:v>
                </c:pt>
                <c:pt idx="131">
                  <c:v>125</c:v>
                </c:pt>
                <c:pt idx="132">
                  <c:v>135</c:v>
                </c:pt>
                <c:pt idx="133">
                  <c:v>125</c:v>
                </c:pt>
                <c:pt idx="134">
                  <c:v>140</c:v>
                </c:pt>
                <c:pt idx="135">
                  <c:v>125</c:v>
                </c:pt>
              </c:numCache>
            </c:numRef>
          </c:yVal>
          <c:smooth val="0"/>
        </c:ser>
        <c:axId val="43811505"/>
        <c:axId val="58759226"/>
      </c:scatterChart>
      <c:valAx>
        <c:axId val="438115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 val="autoZero"/>
        <c:crossBetween val="midCat"/>
        <c:dispUnits/>
      </c:valAx>
      <c:valAx>
        <c:axId val="5875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11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79.25070911285144</v>
      </c>
    </row>
    <row r="4" spans="1:12" ht="13.5" thickBot="1">
      <c r="A4" t="s">
        <v>0</v>
      </c>
      <c r="C4" s="15" t="s">
        <v>53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49</v>
      </c>
      <c r="D5" s="30"/>
      <c r="E5" s="30"/>
      <c r="F5" s="30"/>
      <c r="G5" s="30"/>
      <c r="H5" s="30"/>
      <c r="J5" s="32" t="s">
        <v>32</v>
      </c>
      <c r="K5" s="54">
        <f>J14-C7</f>
        <v>-0.04165030014781479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 t="s">
        <v>51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1.2500446359605053</v>
      </c>
      <c r="M11" s="14"/>
    </row>
    <row r="12" spans="2:13" ht="12.75">
      <c r="B12" s="38" t="s">
        <v>36</v>
      </c>
      <c r="H12" s="48">
        <f>(H11/J14)</f>
        <v>47.99828604031999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1.1642082376245504</v>
      </c>
      <c r="Q13" s="38"/>
    </row>
    <row r="14" spans="3:17" ht="13.5" thickBot="1">
      <c r="C14" s="14" t="s">
        <v>22</v>
      </c>
      <c r="D14" s="49">
        <v>1340</v>
      </c>
      <c r="E14" s="30"/>
      <c r="H14" s="14" t="s">
        <v>17</v>
      </c>
      <c r="J14" s="56">
        <f>(J13/2.54)</f>
        <v>0.4583496998521852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88.95348837209302</v>
      </c>
    </row>
    <row r="17" spans="3:10" ht="12.75">
      <c r="C17" s="14" t="s">
        <v>37</v>
      </c>
      <c r="D17" s="47">
        <v>129</v>
      </c>
      <c r="E17" s="30"/>
      <c r="H17" s="27" t="s">
        <v>19</v>
      </c>
      <c r="J17" s="58">
        <f>0.7*(D206/D18)</f>
        <v>59.94402985074627</v>
      </c>
    </row>
    <row r="18" spans="3:10" ht="12.75">
      <c r="C18" s="14" t="s">
        <v>38</v>
      </c>
      <c r="D18" s="51">
        <v>134</v>
      </c>
      <c r="E18" s="1"/>
      <c r="H18" s="14" t="s">
        <v>25</v>
      </c>
      <c r="J18" s="56">
        <f>K$206</f>
        <v>130.46907575757575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88.95348837209302</v>
      </c>
      <c r="F25" s="3"/>
      <c r="G25" s="4">
        <f>(D25+E25)/$J$19</f>
        <v>1.1555844729014053</v>
      </c>
      <c r="H25" s="4">
        <f aca="true" t="shared" si="0" ref="H25:H56">G25/2.54</f>
        <v>0.4549545168903171</v>
      </c>
      <c r="I25" s="5">
        <f aca="true" t="shared" si="1" ref="I25:I56">(G25/$J$13)</f>
        <v>0.9925925925925924</v>
      </c>
      <c r="J25" s="9">
        <f aca="true" t="shared" si="2" ref="J25:J56">IF(C25&gt;0,I25-1,0)</f>
        <v>-0.00740740740740764</v>
      </c>
      <c r="K25" s="7">
        <f>(((C25+(D15/2))^2)*3.1416)/43560</f>
        <v>0.01622727272727273</v>
      </c>
      <c r="L25" s="5">
        <f>(K25/K$206)</f>
        <v>0.0001243763905971449</v>
      </c>
      <c r="M25" s="6">
        <f aca="true" t="shared" si="3" ref="M25:M56">L25*I25</f>
        <v>0.00012345508400012897</v>
      </c>
      <c r="N25" s="2"/>
      <c r="O25">
        <f>(D25+E25)*C25</f>
        <v>889.5348837209302</v>
      </c>
      <c r="P25">
        <f aca="true" t="shared" si="4" ref="P25:P56">C25*ABS(D25-O$207)</f>
        <v>857.1896332292029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88.95348837209302</v>
      </c>
      <c r="F26" s="3"/>
      <c r="G26" s="4">
        <f>(D26+E26)/$J$19</f>
        <v>1.1555844729014053</v>
      </c>
      <c r="H26" s="4">
        <f t="shared" si="0"/>
        <v>0.4549545168903171</v>
      </c>
      <c r="I26" s="5">
        <f t="shared" si="1"/>
        <v>0.9925925925925924</v>
      </c>
      <c r="J26" s="9">
        <f t="shared" si="2"/>
        <v>-0.00740740740740764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0.0002211135832838131</v>
      </c>
      <c r="M26" s="6">
        <f t="shared" si="3"/>
        <v>0.00021947570488911814</v>
      </c>
      <c r="O26">
        <f aca="true" t="shared" si="7" ref="O26:O89">(D26+E26)*C26</f>
        <v>1779.0697674418604</v>
      </c>
      <c r="P26">
        <f t="shared" si="4"/>
        <v>1714.3792664584057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88.95348837209302</v>
      </c>
      <c r="F27" s="3"/>
      <c r="G27" s="4">
        <f aca="true" t="shared" si="8" ref="G27:G90">(D27+E27)/$J$19</f>
        <v>1.1555844729014053</v>
      </c>
      <c r="H27" s="4">
        <f t="shared" si="0"/>
        <v>0.4549545168903171</v>
      </c>
      <c r="I27" s="5">
        <f t="shared" si="1"/>
        <v>0.9925925925925924</v>
      </c>
      <c r="J27" s="9">
        <f t="shared" si="2"/>
        <v>-0.00740740740740764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0.00033167037492571965</v>
      </c>
      <c r="M27" s="6">
        <f t="shared" si="3"/>
        <v>0.0003292135573336772</v>
      </c>
      <c r="O27">
        <f t="shared" si="7"/>
        <v>2668.6046511627906</v>
      </c>
      <c r="P27">
        <f t="shared" si="4"/>
        <v>2571.568899687609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88.95348837209302</v>
      </c>
      <c r="F28" s="3"/>
      <c r="G28" s="4">
        <f t="shared" si="8"/>
        <v>1.1555844729014053</v>
      </c>
      <c r="H28" s="4">
        <f t="shared" si="0"/>
        <v>0.4549545168903171</v>
      </c>
      <c r="I28" s="5">
        <f t="shared" si="1"/>
        <v>0.9925925925925924</v>
      </c>
      <c r="J28" s="9">
        <f t="shared" si="2"/>
        <v>-0.00740740740740764</v>
      </c>
      <c r="K28" s="7">
        <f t="shared" si="9"/>
        <v>0.05769696969696969</v>
      </c>
      <c r="L28" s="5">
        <f t="shared" si="6"/>
        <v>0.0004422271665676262</v>
      </c>
      <c r="M28" s="6">
        <f t="shared" si="3"/>
        <v>0.0004389514097782363</v>
      </c>
      <c r="O28">
        <f t="shared" si="7"/>
        <v>3558.139534883721</v>
      </c>
      <c r="P28">
        <f t="shared" si="4"/>
        <v>3428.7585329168114</v>
      </c>
    </row>
    <row r="29" spans="1:16" ht="13.5" thickBot="1">
      <c r="A29" s="3">
        <f t="shared" si="5"/>
        <v>5</v>
      </c>
      <c r="B29" s="3"/>
      <c r="C29" s="12">
        <v>50</v>
      </c>
      <c r="D29" s="43"/>
      <c r="E29" s="42">
        <f t="shared" si="10"/>
        <v>88.95348837209302</v>
      </c>
      <c r="F29" s="3"/>
      <c r="G29" s="4">
        <f t="shared" si="8"/>
        <v>1.1555844729014053</v>
      </c>
      <c r="H29" s="4">
        <f t="shared" si="0"/>
        <v>0.4549545168903171</v>
      </c>
      <c r="I29" s="5">
        <f t="shared" si="1"/>
        <v>0.9925925925925924</v>
      </c>
      <c r="J29" s="9">
        <f t="shared" si="2"/>
        <v>-0.00740740740740764</v>
      </c>
      <c r="K29" s="7">
        <f t="shared" si="9"/>
        <v>0.07212121212121214</v>
      </c>
      <c r="L29" s="5">
        <f t="shared" si="6"/>
        <v>0.0005527839582095329</v>
      </c>
      <c r="M29" s="6">
        <f t="shared" si="3"/>
        <v>0.0005486892622227956</v>
      </c>
      <c r="O29">
        <f t="shared" si="7"/>
        <v>4447.674418604651</v>
      </c>
      <c r="P29">
        <f t="shared" si="4"/>
        <v>4285.948166146014</v>
      </c>
    </row>
    <row r="30" spans="1:16" ht="13.5" thickBot="1">
      <c r="A30" s="3">
        <f t="shared" si="5"/>
        <v>6</v>
      </c>
      <c r="B30" s="3"/>
      <c r="C30" s="12">
        <v>60</v>
      </c>
      <c r="D30" s="43"/>
      <c r="E30" s="42">
        <f t="shared" si="10"/>
        <v>88.95348837209302</v>
      </c>
      <c r="F30" s="3"/>
      <c r="G30" s="4">
        <f t="shared" si="8"/>
        <v>1.1555844729014053</v>
      </c>
      <c r="H30" s="4">
        <f t="shared" si="0"/>
        <v>0.4549545168903171</v>
      </c>
      <c r="I30" s="5">
        <f t="shared" si="1"/>
        <v>0.9925925925925924</v>
      </c>
      <c r="J30" s="9">
        <f t="shared" si="2"/>
        <v>-0.00740740740740764</v>
      </c>
      <c r="K30" s="7">
        <f t="shared" si="9"/>
        <v>0.08654545454545454</v>
      </c>
      <c r="L30" s="5">
        <f t="shared" si="6"/>
        <v>0.0006633407498514393</v>
      </c>
      <c r="M30" s="6">
        <f t="shared" si="3"/>
        <v>0.0006584271146673544</v>
      </c>
      <c r="O30">
        <f t="shared" si="7"/>
        <v>5337.209302325581</v>
      </c>
      <c r="P30">
        <f t="shared" si="4"/>
        <v>5143.137799375218</v>
      </c>
    </row>
    <row r="31" spans="1:16" ht="13.5" thickBot="1">
      <c r="A31" s="3">
        <f t="shared" si="5"/>
        <v>7</v>
      </c>
      <c r="B31" s="3"/>
      <c r="C31" s="12">
        <v>70</v>
      </c>
      <c r="D31" s="43">
        <v>125</v>
      </c>
      <c r="E31" s="42">
        <f t="shared" si="10"/>
        <v>0</v>
      </c>
      <c r="F31" s="3"/>
      <c r="G31" s="4">
        <f t="shared" si="8"/>
        <v>1.6238605338157002</v>
      </c>
      <c r="H31" s="4">
        <f t="shared" si="0"/>
        <v>0.6393151707935827</v>
      </c>
      <c r="I31" s="5">
        <f t="shared" si="1"/>
        <v>1.3948196562575643</v>
      </c>
      <c r="J31" s="9">
        <f t="shared" si="2"/>
        <v>0.3948196562575643</v>
      </c>
      <c r="K31" s="7">
        <f t="shared" si="9"/>
        <v>0.10096969696969699</v>
      </c>
      <c r="L31" s="5">
        <f t="shared" si="6"/>
        <v>0.000773897541493346</v>
      </c>
      <c r="M31" s="6">
        <f t="shared" si="3"/>
        <v>0.001079447502804323</v>
      </c>
      <c r="O31">
        <f t="shared" si="7"/>
        <v>8750</v>
      </c>
      <c r="P31">
        <f t="shared" si="4"/>
        <v>2749.67256739558</v>
      </c>
    </row>
    <row r="32" spans="1:16" ht="13.5" thickBot="1">
      <c r="A32" s="3">
        <f t="shared" si="5"/>
        <v>8</v>
      </c>
      <c r="B32" s="3"/>
      <c r="C32" s="12">
        <v>80</v>
      </c>
      <c r="D32" s="43">
        <v>75</v>
      </c>
      <c r="E32" s="42">
        <f t="shared" si="10"/>
        <v>0</v>
      </c>
      <c r="F32" s="3"/>
      <c r="G32" s="4">
        <f t="shared" si="8"/>
        <v>0.9743163202894202</v>
      </c>
      <c r="H32" s="4">
        <f t="shared" si="0"/>
        <v>0.3835891024761497</v>
      </c>
      <c r="I32" s="5">
        <f t="shared" si="1"/>
        <v>0.8368917937545387</v>
      </c>
      <c r="J32" s="9">
        <f t="shared" si="2"/>
        <v>-0.1631082062454613</v>
      </c>
      <c r="K32" s="7">
        <f t="shared" si="9"/>
        <v>0.11539393939393944</v>
      </c>
      <c r="L32" s="5">
        <f t="shared" si="6"/>
        <v>0.0008844543331352528</v>
      </c>
      <c r="M32" s="6">
        <f t="shared" si="3"/>
        <v>0.000740192573351536</v>
      </c>
      <c r="O32">
        <f t="shared" si="7"/>
        <v>6000</v>
      </c>
      <c r="P32">
        <f t="shared" si="4"/>
        <v>857.5170658336231</v>
      </c>
    </row>
    <row r="33" spans="1:16" ht="13.5" thickBot="1">
      <c r="A33" s="3">
        <f t="shared" si="5"/>
        <v>9</v>
      </c>
      <c r="B33" s="3"/>
      <c r="C33" s="12">
        <v>90</v>
      </c>
      <c r="D33" s="43">
        <v>115</v>
      </c>
      <c r="E33" s="42">
        <f t="shared" si="10"/>
        <v>0</v>
      </c>
      <c r="F33" s="3"/>
      <c r="G33" s="4">
        <f t="shared" si="8"/>
        <v>1.4939516911104442</v>
      </c>
      <c r="H33" s="4">
        <f t="shared" si="0"/>
        <v>0.5881699571300961</v>
      </c>
      <c r="I33" s="5">
        <f t="shared" si="1"/>
        <v>1.2832340837569594</v>
      </c>
      <c r="J33" s="9">
        <f t="shared" si="2"/>
        <v>0.28323408375695935</v>
      </c>
      <c r="K33" s="7">
        <f t="shared" si="9"/>
        <v>0.12981818181818172</v>
      </c>
      <c r="L33" s="5">
        <f t="shared" si="6"/>
        <v>0.0009950111247771583</v>
      </c>
      <c r="M33" s="6">
        <f t="shared" si="3"/>
        <v>0.0012768321890313983</v>
      </c>
      <c r="O33">
        <f t="shared" si="7"/>
        <v>10350</v>
      </c>
      <c r="P33">
        <f t="shared" si="4"/>
        <v>2635.293300937174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105</v>
      </c>
      <c r="E34" s="42">
        <f t="shared" si="10"/>
        <v>0</v>
      </c>
      <c r="F34" s="3"/>
      <c r="G34" s="4">
        <f t="shared" si="8"/>
        <v>1.3640428484051883</v>
      </c>
      <c r="H34" s="4">
        <f t="shared" si="0"/>
        <v>0.5370247434666096</v>
      </c>
      <c r="I34" s="5">
        <f t="shared" si="1"/>
        <v>1.1716485112563542</v>
      </c>
      <c r="J34" s="9">
        <f t="shared" si="2"/>
        <v>0.17164851125635416</v>
      </c>
      <c r="K34" s="7">
        <f t="shared" si="9"/>
        <v>0.14424242424242428</v>
      </c>
      <c r="L34" s="5">
        <f t="shared" si="6"/>
        <v>0.0011055679164190659</v>
      </c>
      <c r="M34" s="6">
        <f t="shared" si="3"/>
        <v>0.0012953370033651878</v>
      </c>
      <c r="O34">
        <f t="shared" si="7"/>
        <v>10500</v>
      </c>
      <c r="P34">
        <f t="shared" si="4"/>
        <v>1928.1036677079712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105</v>
      </c>
      <c r="E35" s="42">
        <f t="shared" si="10"/>
        <v>0</v>
      </c>
      <c r="F35" s="3"/>
      <c r="G35" s="4">
        <f t="shared" si="8"/>
        <v>1.3640428484051883</v>
      </c>
      <c r="H35" s="4">
        <f t="shared" si="0"/>
        <v>0.5370247434666096</v>
      </c>
      <c r="I35" s="5">
        <f t="shared" si="1"/>
        <v>1.1716485112563542</v>
      </c>
      <c r="J35" s="9">
        <f t="shared" si="2"/>
        <v>0.17164851125635416</v>
      </c>
      <c r="K35" s="7">
        <f t="shared" si="9"/>
        <v>0.15866666666666662</v>
      </c>
      <c r="L35" s="5">
        <f t="shared" si="6"/>
        <v>0.0012161247080609717</v>
      </c>
      <c r="M35" s="6">
        <f t="shared" si="3"/>
        <v>0.0014248707037017058</v>
      </c>
      <c r="O35">
        <f t="shared" si="7"/>
        <v>11550</v>
      </c>
      <c r="P35">
        <f t="shared" si="4"/>
        <v>2120.9140344787684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110</v>
      </c>
      <c r="E36" s="42">
        <f t="shared" si="10"/>
        <v>0</v>
      </c>
      <c r="F36" s="3"/>
      <c r="G36" s="4">
        <f t="shared" si="8"/>
        <v>1.4289972697578162</v>
      </c>
      <c r="H36" s="4">
        <f t="shared" si="0"/>
        <v>0.5625973502983528</v>
      </c>
      <c r="I36" s="5">
        <f t="shared" si="1"/>
        <v>1.2274412975066566</v>
      </c>
      <c r="J36" s="9">
        <f t="shared" si="2"/>
        <v>0.22744129750665665</v>
      </c>
      <c r="K36" s="7">
        <f t="shared" si="9"/>
        <v>0.17309090909090918</v>
      </c>
      <c r="L36" s="5">
        <f t="shared" si="6"/>
        <v>0.0013266814997028795</v>
      </c>
      <c r="M36" s="6">
        <f t="shared" si="3"/>
        <v>0.0016284236613733794</v>
      </c>
      <c r="O36">
        <f t="shared" si="7"/>
        <v>13200</v>
      </c>
      <c r="P36">
        <f t="shared" si="4"/>
        <v>2913.7244012495653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110</v>
      </c>
      <c r="E37" s="42">
        <f t="shared" si="10"/>
        <v>0</v>
      </c>
      <c r="F37" s="3"/>
      <c r="G37" s="4">
        <f t="shared" si="8"/>
        <v>1.4289972697578162</v>
      </c>
      <c r="H37" s="4">
        <f t="shared" si="0"/>
        <v>0.5625973502983528</v>
      </c>
      <c r="I37" s="5">
        <f t="shared" si="1"/>
        <v>1.2274412975066566</v>
      </c>
      <c r="J37" s="9">
        <f t="shared" si="2"/>
        <v>0.22744129750665665</v>
      </c>
      <c r="K37" s="7">
        <f t="shared" si="9"/>
        <v>0.1875151515151514</v>
      </c>
      <c r="L37" s="5">
        <f t="shared" si="6"/>
        <v>0.0014372382913447844</v>
      </c>
      <c r="M37" s="6">
        <f t="shared" si="3"/>
        <v>0.0017641256331544924</v>
      </c>
      <c r="O37">
        <f t="shared" si="7"/>
        <v>14300</v>
      </c>
      <c r="P37">
        <f t="shared" si="4"/>
        <v>3156.5347680203627</v>
      </c>
    </row>
    <row r="38" spans="1:16" ht="13.5" thickBot="1">
      <c r="A38" s="3">
        <f t="shared" si="5"/>
        <v>14</v>
      </c>
      <c r="B38" s="3"/>
      <c r="C38" s="12">
        <v>140</v>
      </c>
      <c r="D38" s="43">
        <v>115</v>
      </c>
      <c r="E38" s="42">
        <f t="shared" si="10"/>
        <v>0</v>
      </c>
      <c r="F38" s="3"/>
      <c r="G38" s="4">
        <f t="shared" si="8"/>
        <v>1.4939516911104442</v>
      </c>
      <c r="H38" s="4">
        <f t="shared" si="0"/>
        <v>0.5881699571300961</v>
      </c>
      <c r="I38" s="5">
        <f t="shared" si="1"/>
        <v>1.2832340837569594</v>
      </c>
      <c r="J38" s="9">
        <f t="shared" si="2"/>
        <v>0.28323408375695935</v>
      </c>
      <c r="K38" s="7">
        <f t="shared" si="9"/>
        <v>0.20193939393939409</v>
      </c>
      <c r="L38" s="5">
        <f t="shared" si="6"/>
        <v>0.0015477950829866929</v>
      </c>
      <c r="M38" s="6">
        <f t="shared" si="3"/>
        <v>0.001986183405159956</v>
      </c>
      <c r="O38">
        <f t="shared" si="7"/>
        <v>16100</v>
      </c>
      <c r="P38">
        <f t="shared" si="4"/>
        <v>4099.34513479116</v>
      </c>
    </row>
    <row r="39" spans="1:16" ht="13.5" thickBot="1">
      <c r="A39" s="3">
        <f t="shared" si="5"/>
        <v>15</v>
      </c>
      <c r="B39" s="3"/>
      <c r="C39" s="12">
        <v>150</v>
      </c>
      <c r="D39" s="43">
        <v>90</v>
      </c>
      <c r="E39" s="42">
        <f t="shared" si="10"/>
        <v>0</v>
      </c>
      <c r="F39" s="3"/>
      <c r="G39" s="4">
        <f t="shared" si="8"/>
        <v>1.1691795843473043</v>
      </c>
      <c r="H39" s="4">
        <f t="shared" si="0"/>
        <v>0.46030692297137965</v>
      </c>
      <c r="I39" s="5">
        <f t="shared" si="1"/>
        <v>1.0042701525054465</v>
      </c>
      <c r="J39" s="9">
        <f t="shared" si="2"/>
        <v>0.0042701525054464895</v>
      </c>
      <c r="K39" s="7">
        <f t="shared" si="9"/>
        <v>0.2163636363636363</v>
      </c>
      <c r="L39" s="5">
        <f t="shared" si="6"/>
        <v>0.001658351874628598</v>
      </c>
      <c r="M39" s="6">
        <f t="shared" si="3"/>
        <v>0.0016654332900409552</v>
      </c>
      <c r="O39">
        <f t="shared" si="7"/>
        <v>13500</v>
      </c>
      <c r="P39">
        <f t="shared" si="4"/>
        <v>642.1555015619567</v>
      </c>
    </row>
    <row r="40" spans="1:16" ht="13.5" thickBot="1">
      <c r="A40" s="3">
        <f t="shared" si="5"/>
        <v>16</v>
      </c>
      <c r="B40" s="3"/>
      <c r="C40" s="12">
        <v>160</v>
      </c>
      <c r="D40" s="43">
        <v>115</v>
      </c>
      <c r="E40" s="42">
        <f t="shared" si="10"/>
        <v>0</v>
      </c>
      <c r="F40" s="3"/>
      <c r="G40" s="4">
        <f t="shared" si="8"/>
        <v>1.4939516911104442</v>
      </c>
      <c r="H40" s="4">
        <f t="shared" si="0"/>
        <v>0.5881699571300961</v>
      </c>
      <c r="I40" s="5">
        <f t="shared" si="1"/>
        <v>1.2832340837569594</v>
      </c>
      <c r="J40" s="9">
        <f t="shared" si="2"/>
        <v>0.28323408375695935</v>
      </c>
      <c r="K40" s="7">
        <f t="shared" si="9"/>
        <v>0.23078787878787876</v>
      </c>
      <c r="L40" s="5">
        <f t="shared" si="6"/>
        <v>0.0017689086662705047</v>
      </c>
      <c r="M40" s="6">
        <f t="shared" si="3"/>
        <v>0.002269923891611376</v>
      </c>
      <c r="O40">
        <f t="shared" si="7"/>
        <v>18400</v>
      </c>
      <c r="P40">
        <f t="shared" si="4"/>
        <v>4684.965868332754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85</v>
      </c>
      <c r="E41" s="42">
        <f t="shared" si="10"/>
        <v>0</v>
      </c>
      <c r="F41" s="3"/>
      <c r="G41" s="4">
        <f t="shared" si="8"/>
        <v>1.1042251629946762</v>
      </c>
      <c r="H41" s="4">
        <f t="shared" si="0"/>
        <v>0.4347343161396363</v>
      </c>
      <c r="I41" s="5">
        <f t="shared" si="1"/>
        <v>0.9484773662551439</v>
      </c>
      <c r="J41" s="9">
        <f t="shared" si="2"/>
        <v>-0.051522633744856106</v>
      </c>
      <c r="K41" s="7">
        <f t="shared" si="9"/>
        <v>0.245212121212121</v>
      </c>
      <c r="L41" s="5">
        <f t="shared" si="6"/>
        <v>0.0018794654579124097</v>
      </c>
      <c r="M41" s="6">
        <f t="shared" si="3"/>
        <v>0.0017826304474882803</v>
      </c>
      <c r="O41">
        <f t="shared" si="7"/>
        <v>14450</v>
      </c>
      <c r="P41">
        <f t="shared" si="4"/>
        <v>122.22376489644901</v>
      </c>
    </row>
    <row r="42" spans="1:16" ht="13.5" thickBot="1">
      <c r="A42" s="3">
        <f t="shared" si="5"/>
        <v>18</v>
      </c>
      <c r="B42" s="3"/>
      <c r="C42" s="12">
        <v>180</v>
      </c>
      <c r="D42" s="11">
        <v>95</v>
      </c>
      <c r="E42" s="42">
        <f t="shared" si="10"/>
        <v>0</v>
      </c>
      <c r="F42" s="3"/>
      <c r="G42" s="4">
        <f t="shared" si="8"/>
        <v>1.2341340056999321</v>
      </c>
      <c r="H42" s="4">
        <f t="shared" si="0"/>
        <v>0.4858795298031229</v>
      </c>
      <c r="I42" s="5">
        <f t="shared" si="1"/>
        <v>1.060062938755749</v>
      </c>
      <c r="J42" s="9">
        <f t="shared" si="2"/>
        <v>0.060062938755748974</v>
      </c>
      <c r="K42" s="7">
        <f t="shared" si="9"/>
        <v>0.25963636363636367</v>
      </c>
      <c r="L42" s="5">
        <f t="shared" si="6"/>
        <v>0.0019900222495543183</v>
      </c>
      <c r="M42" s="6">
        <f t="shared" si="3"/>
        <v>0.002109548834051877</v>
      </c>
      <c r="O42">
        <f t="shared" si="7"/>
        <v>17100</v>
      </c>
      <c r="P42">
        <f t="shared" si="4"/>
        <v>1670.5866018743482</v>
      </c>
    </row>
    <row r="43" spans="1:16" ht="13.5" thickBot="1">
      <c r="A43" s="3">
        <f t="shared" si="5"/>
        <v>19</v>
      </c>
      <c r="B43" s="3"/>
      <c r="C43" s="12">
        <v>190</v>
      </c>
      <c r="D43" s="11">
        <v>75</v>
      </c>
      <c r="E43" s="42">
        <f t="shared" si="10"/>
        <v>0</v>
      </c>
      <c r="F43" s="3"/>
      <c r="G43" s="4">
        <f t="shared" si="8"/>
        <v>0.9743163202894202</v>
      </c>
      <c r="H43" s="4">
        <f t="shared" si="0"/>
        <v>0.3835891024761497</v>
      </c>
      <c r="I43" s="5">
        <f t="shared" si="1"/>
        <v>0.8368917937545387</v>
      </c>
      <c r="J43" s="9">
        <f t="shared" si="2"/>
        <v>-0.1631082062454613</v>
      </c>
      <c r="K43" s="7">
        <f t="shared" si="9"/>
        <v>0.2740606060606061</v>
      </c>
      <c r="L43" s="5">
        <f t="shared" si="6"/>
        <v>0.002100579041196225</v>
      </c>
      <c r="M43" s="6">
        <f t="shared" si="3"/>
        <v>0.0017579573617098976</v>
      </c>
      <c r="O43">
        <f t="shared" si="7"/>
        <v>14250</v>
      </c>
      <c r="P43">
        <f t="shared" si="4"/>
        <v>2036.6030313548547</v>
      </c>
    </row>
    <row r="44" spans="1:16" ht="13.5" thickBot="1">
      <c r="A44" s="3">
        <f t="shared" si="5"/>
        <v>20</v>
      </c>
      <c r="B44" s="3"/>
      <c r="C44" s="12">
        <v>200</v>
      </c>
      <c r="D44" s="11">
        <v>110</v>
      </c>
      <c r="E44" s="42">
        <f t="shared" si="10"/>
        <v>0</v>
      </c>
      <c r="F44" s="3"/>
      <c r="G44" s="4">
        <f t="shared" si="8"/>
        <v>1.4289972697578162</v>
      </c>
      <c r="H44" s="4">
        <f t="shared" si="0"/>
        <v>0.5625973502983528</v>
      </c>
      <c r="I44" s="5">
        <f t="shared" si="1"/>
        <v>1.2274412975066566</v>
      </c>
      <c r="J44" s="9">
        <f t="shared" si="2"/>
        <v>0.22744129750665665</v>
      </c>
      <c r="K44" s="7">
        <f t="shared" si="9"/>
        <v>0.28848484848484857</v>
      </c>
      <c r="L44" s="5">
        <f t="shared" si="6"/>
        <v>0.0022111358328381317</v>
      </c>
      <c r="M44" s="6">
        <f t="shared" si="3"/>
        <v>0.0027140394356222983</v>
      </c>
      <c r="O44">
        <f t="shared" si="7"/>
        <v>22000</v>
      </c>
      <c r="P44">
        <f t="shared" si="4"/>
        <v>4856.207335415942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85</v>
      </c>
      <c r="E45" s="42">
        <f t="shared" si="10"/>
        <v>0</v>
      </c>
      <c r="F45" s="3"/>
      <c r="G45" s="4">
        <f t="shared" si="8"/>
        <v>1.1042251629946762</v>
      </c>
      <c r="H45" s="4">
        <f t="shared" si="0"/>
        <v>0.4347343161396363</v>
      </c>
      <c r="I45" s="5">
        <f t="shared" si="1"/>
        <v>0.9484773662551439</v>
      </c>
      <c r="J45" s="9">
        <f t="shared" si="2"/>
        <v>-0.051522633744856106</v>
      </c>
      <c r="K45" s="7">
        <f t="shared" si="9"/>
        <v>0.3029090909090906</v>
      </c>
      <c r="L45" s="5">
        <f t="shared" si="6"/>
        <v>0.002321692624480035</v>
      </c>
      <c r="M45" s="6">
        <f t="shared" si="3"/>
        <v>0.0022020729057208167</v>
      </c>
      <c r="O45">
        <f t="shared" si="7"/>
        <v>17850</v>
      </c>
      <c r="P45">
        <f t="shared" si="4"/>
        <v>150.98229781326054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105</v>
      </c>
      <c r="E46" s="42">
        <f t="shared" si="10"/>
        <v>0</v>
      </c>
      <c r="F46" s="3"/>
      <c r="G46" s="4">
        <f t="shared" si="8"/>
        <v>1.3640428484051883</v>
      </c>
      <c r="H46" s="4">
        <f t="shared" si="0"/>
        <v>0.5370247434666096</v>
      </c>
      <c r="I46" s="5">
        <f t="shared" si="1"/>
        <v>1.1716485112563542</v>
      </c>
      <c r="J46" s="9">
        <f t="shared" si="2"/>
        <v>0.17164851125635416</v>
      </c>
      <c r="K46" s="7">
        <f t="shared" si="9"/>
        <v>0.3173333333333339</v>
      </c>
      <c r="L46" s="5">
        <f t="shared" si="6"/>
        <v>0.0024322494161219486</v>
      </c>
      <c r="M46" s="6">
        <f t="shared" si="3"/>
        <v>0.0028497414074034177</v>
      </c>
      <c r="O46">
        <f t="shared" si="7"/>
        <v>23100</v>
      </c>
      <c r="P46">
        <f t="shared" si="4"/>
        <v>4241.828068957537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1.060062938755749</v>
      </c>
      <c r="J47" s="9">
        <f t="shared" si="2"/>
        <v>0.060062938755748974</v>
      </c>
      <c r="K47" s="7">
        <f t="shared" si="9"/>
        <v>0.33175757575757503</v>
      </c>
      <c r="L47" s="5">
        <f t="shared" si="6"/>
        <v>0.002542806207763845</v>
      </c>
      <c r="M47" s="6">
        <f t="shared" si="3"/>
        <v>0.002695534621288503</v>
      </c>
      <c r="O47">
        <f t="shared" si="7"/>
        <v>21850</v>
      </c>
      <c r="P47">
        <f t="shared" si="4"/>
        <v>2134.6384357283337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85</v>
      </c>
      <c r="E48" s="42">
        <f t="shared" si="10"/>
        <v>0</v>
      </c>
      <c r="F48" s="3"/>
      <c r="G48" s="4">
        <f t="shared" si="8"/>
        <v>1.1042251629946762</v>
      </c>
      <c r="H48" s="4">
        <f t="shared" si="0"/>
        <v>0.4347343161396363</v>
      </c>
      <c r="I48" s="5">
        <f t="shared" si="1"/>
        <v>0.9484773662551439</v>
      </c>
      <c r="J48" s="9">
        <f t="shared" si="2"/>
        <v>-0.051522633744856106</v>
      </c>
      <c r="K48" s="7">
        <f t="shared" si="9"/>
        <v>0.34618181818181926</v>
      </c>
      <c r="L48" s="5">
        <f t="shared" si="6"/>
        <v>0.0026533629994057654</v>
      </c>
      <c r="M48" s="6">
        <f t="shared" si="3"/>
        <v>0.002516654749395229</v>
      </c>
      <c r="O48">
        <f t="shared" si="7"/>
        <v>20400</v>
      </c>
      <c r="P48">
        <f t="shared" si="4"/>
        <v>172.5511975008692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105</v>
      </c>
      <c r="E49" s="42">
        <f t="shared" si="10"/>
        <v>0</v>
      </c>
      <c r="F49" s="3"/>
      <c r="G49" s="4">
        <f t="shared" si="8"/>
        <v>1.3640428484051883</v>
      </c>
      <c r="H49" s="4">
        <f t="shared" si="0"/>
        <v>0.5370247434666096</v>
      </c>
      <c r="I49" s="5">
        <f t="shared" si="1"/>
        <v>1.1716485112563542</v>
      </c>
      <c r="J49" s="9">
        <f t="shared" si="2"/>
        <v>0.17164851125635416</v>
      </c>
      <c r="K49" s="7">
        <f t="shared" si="9"/>
        <v>0.3606060606060604</v>
      </c>
      <c r="L49" s="5">
        <f t="shared" si="6"/>
        <v>0.002763919791047662</v>
      </c>
      <c r="M49" s="6">
        <f t="shared" si="3"/>
        <v>0.0032383425084129666</v>
      </c>
      <c r="O49">
        <f t="shared" si="7"/>
        <v>26250</v>
      </c>
      <c r="P49">
        <f t="shared" si="4"/>
        <v>4820.259169269928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90</v>
      </c>
      <c r="E50" s="42">
        <f t="shared" si="10"/>
        <v>0</v>
      </c>
      <c r="F50" s="3"/>
      <c r="G50" s="4">
        <f t="shared" si="8"/>
        <v>1.1691795843473043</v>
      </c>
      <c r="H50" s="4">
        <f t="shared" si="0"/>
        <v>0.46030692297137965</v>
      </c>
      <c r="I50" s="5">
        <f t="shared" si="1"/>
        <v>1.0042701525054465</v>
      </c>
      <c r="J50" s="9">
        <f t="shared" si="2"/>
        <v>0.0042701525054464895</v>
      </c>
      <c r="K50" s="7">
        <f t="shared" si="9"/>
        <v>0.3750303030303028</v>
      </c>
      <c r="L50" s="5">
        <f t="shared" si="6"/>
        <v>0.002874476582689569</v>
      </c>
      <c r="M50" s="6">
        <f t="shared" si="3"/>
        <v>0.002886751036070988</v>
      </c>
      <c r="O50">
        <f t="shared" si="7"/>
        <v>23400</v>
      </c>
      <c r="P50">
        <f t="shared" si="4"/>
        <v>1113.069536040725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1.1716485112563542</v>
      </c>
      <c r="J51" s="9">
        <f t="shared" si="2"/>
        <v>0.17164851125635416</v>
      </c>
      <c r="K51" s="7">
        <f t="shared" si="9"/>
        <v>0.3894545454545453</v>
      </c>
      <c r="L51" s="5">
        <f t="shared" si="6"/>
        <v>0.0029850333743314758</v>
      </c>
      <c r="M51" s="6">
        <f t="shared" si="3"/>
        <v>0.0034974099090860048</v>
      </c>
      <c r="O51">
        <f t="shared" si="7"/>
        <v>28350</v>
      </c>
      <c r="P51">
        <f t="shared" si="4"/>
        <v>5205.879902811522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75</v>
      </c>
      <c r="E52" s="42">
        <f t="shared" si="10"/>
        <v>0</v>
      </c>
      <c r="F52" s="3"/>
      <c r="G52" s="4">
        <f t="shared" si="8"/>
        <v>0.9743163202894202</v>
      </c>
      <c r="H52" s="4">
        <f t="shared" si="0"/>
        <v>0.3835891024761497</v>
      </c>
      <c r="I52" s="5">
        <f t="shared" si="1"/>
        <v>0.8368917937545387</v>
      </c>
      <c r="J52" s="9">
        <f t="shared" si="2"/>
        <v>-0.1631082062454613</v>
      </c>
      <c r="K52" s="7">
        <f t="shared" si="9"/>
        <v>0.4038787878787877</v>
      </c>
      <c r="L52" s="5">
        <f t="shared" si="6"/>
        <v>0.0030955901659733822</v>
      </c>
      <c r="M52" s="6">
        <f t="shared" si="3"/>
        <v>0.002590674006730374</v>
      </c>
      <c r="O52">
        <f t="shared" si="7"/>
        <v>21000</v>
      </c>
      <c r="P52">
        <f t="shared" si="4"/>
        <v>3001.309730417681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1.1158557250060515</v>
      </c>
      <c r="J53" s="9">
        <f t="shared" si="2"/>
        <v>0.11585572500605146</v>
      </c>
      <c r="K53" s="7">
        <f t="shared" si="9"/>
        <v>0.4183030303030302</v>
      </c>
      <c r="L53" s="5">
        <f t="shared" si="6"/>
        <v>0.003206146957615289</v>
      </c>
      <c r="M53" s="6">
        <f t="shared" si="3"/>
        <v>0.0035775974378657546</v>
      </c>
      <c r="O53">
        <f t="shared" si="7"/>
        <v>29000</v>
      </c>
      <c r="P53">
        <f t="shared" si="4"/>
        <v>4141.5006363531165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85</v>
      </c>
      <c r="E54" s="42">
        <f t="shared" si="10"/>
        <v>0</v>
      </c>
      <c r="F54" s="3"/>
      <c r="G54" s="4">
        <f t="shared" si="8"/>
        <v>1.1042251629946762</v>
      </c>
      <c r="H54" s="4">
        <f t="shared" si="0"/>
        <v>0.4347343161396363</v>
      </c>
      <c r="I54" s="5">
        <f t="shared" si="1"/>
        <v>0.9484773662551439</v>
      </c>
      <c r="J54" s="9">
        <f t="shared" si="2"/>
        <v>-0.051522633744856106</v>
      </c>
      <c r="K54" s="7">
        <f t="shared" si="9"/>
        <v>0.4327272727272726</v>
      </c>
      <c r="L54" s="5">
        <f t="shared" si="6"/>
        <v>0.003316703749257196</v>
      </c>
      <c r="M54" s="6">
        <f t="shared" si="3"/>
        <v>0.0031458184367440267</v>
      </c>
      <c r="O54">
        <f t="shared" si="7"/>
        <v>25500</v>
      </c>
      <c r="P54">
        <f t="shared" si="4"/>
        <v>215.6889968760865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1.1158557250060515</v>
      </c>
      <c r="J55" s="9">
        <f t="shared" si="2"/>
        <v>0.11585572500605146</v>
      </c>
      <c r="K55" s="7">
        <f t="shared" si="9"/>
        <v>0.44715151515151597</v>
      </c>
      <c r="L55" s="5">
        <f t="shared" si="6"/>
        <v>0.0034272605408991095</v>
      </c>
      <c r="M55" s="6">
        <f t="shared" si="3"/>
        <v>0.0038243282956496078</v>
      </c>
      <c r="O55">
        <f t="shared" si="7"/>
        <v>31000</v>
      </c>
      <c r="P55">
        <f t="shared" si="4"/>
        <v>4427.12136989471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110</v>
      </c>
      <c r="E56" s="42">
        <f t="shared" si="10"/>
        <v>0</v>
      </c>
      <c r="F56" s="3"/>
      <c r="G56" s="4">
        <f t="shared" si="8"/>
        <v>1.4289972697578162</v>
      </c>
      <c r="H56" s="4">
        <f t="shared" si="0"/>
        <v>0.5625973502983528</v>
      </c>
      <c r="I56" s="5">
        <f t="shared" si="1"/>
        <v>1.2274412975066566</v>
      </c>
      <c r="J56" s="9">
        <f t="shared" si="2"/>
        <v>0.22744129750665665</v>
      </c>
      <c r="K56" s="7">
        <f t="shared" si="9"/>
        <v>0.46157575757575753</v>
      </c>
      <c r="L56" s="5">
        <f t="shared" si="6"/>
        <v>0.0035378173325410094</v>
      </c>
      <c r="M56" s="6">
        <f t="shared" si="3"/>
        <v>0.004342463096995676</v>
      </c>
      <c r="O56">
        <f t="shared" si="7"/>
        <v>35200</v>
      </c>
      <c r="P56">
        <f t="shared" si="4"/>
        <v>7769.931736665508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90</v>
      </c>
      <c r="E57" s="42">
        <f t="shared" si="10"/>
        <v>0</v>
      </c>
      <c r="F57" s="3"/>
      <c r="G57" s="4">
        <f t="shared" si="8"/>
        <v>1.1691795843473043</v>
      </c>
      <c r="H57" s="4">
        <f aca="true" t="shared" si="11" ref="H57:H88">G57/2.54</f>
        <v>0.46030692297137965</v>
      </c>
      <c r="I57" s="5">
        <f aca="true" t="shared" si="12" ref="I57:I88">(G57/$J$13)</f>
        <v>1.0042701525054465</v>
      </c>
      <c r="J57" s="9">
        <f aca="true" t="shared" si="13" ref="J57:J88">IF(C57&gt;0,I57-1,0)</f>
        <v>0.0042701525054464895</v>
      </c>
      <c r="K57" s="7">
        <f t="shared" si="9"/>
        <v>0.476</v>
      </c>
      <c r="L57" s="5">
        <f t="shared" si="6"/>
        <v>0.0036483741241829164</v>
      </c>
      <c r="M57" s="6">
        <f aca="true" t="shared" si="14" ref="M57:M88">L57*I57</f>
        <v>0.003663953238090102</v>
      </c>
      <c r="O57">
        <f t="shared" si="7"/>
        <v>29700</v>
      </c>
      <c r="P57">
        <f aca="true" t="shared" si="15" ref="P57:P88">C57*ABS(D57-O$207)</f>
        <v>1412.742103436305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110</v>
      </c>
      <c r="E58" s="42">
        <f t="shared" si="10"/>
        <v>0</v>
      </c>
      <c r="F58" s="3"/>
      <c r="G58" s="4">
        <f t="shared" si="8"/>
        <v>1.4289972697578162</v>
      </c>
      <c r="H58" s="4">
        <f t="shared" si="11"/>
        <v>0.5625973502983528</v>
      </c>
      <c r="I58" s="5">
        <f t="shared" si="12"/>
        <v>1.2274412975066566</v>
      </c>
      <c r="J58" s="9">
        <f t="shared" si="13"/>
        <v>0.22744129750665665</v>
      </c>
      <c r="K58" s="7">
        <f t="shared" si="9"/>
        <v>0.49042424242424154</v>
      </c>
      <c r="L58" s="5">
        <f t="shared" si="6"/>
        <v>0.0037589309158248163</v>
      </c>
      <c r="M58" s="6">
        <f t="shared" si="14"/>
        <v>0.004613867040557898</v>
      </c>
      <c r="O58">
        <f t="shared" si="7"/>
        <v>37400</v>
      </c>
      <c r="P58">
        <f t="shared" si="15"/>
        <v>8255.552470207102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0.9484773662551439</v>
      </c>
      <c r="J59" s="9">
        <f t="shared" si="13"/>
        <v>-0.051522633744856106</v>
      </c>
      <c r="K59" s="7">
        <f t="shared" si="9"/>
        <v>0.5048484848484858</v>
      </c>
      <c r="L59" s="5">
        <f t="shared" si="6"/>
        <v>0.0038694877074667367</v>
      </c>
      <c r="M59" s="6">
        <f t="shared" si="14"/>
        <v>0.003670121509534705</v>
      </c>
      <c r="O59">
        <f t="shared" si="7"/>
        <v>29750</v>
      </c>
      <c r="P59">
        <f t="shared" si="15"/>
        <v>251.6371630221009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10"/>
        <v>0</v>
      </c>
      <c r="F60" s="3"/>
      <c r="G60" s="4">
        <f t="shared" si="8"/>
        <v>1.4289972697578162</v>
      </c>
      <c r="H60" s="4">
        <f t="shared" si="11"/>
        <v>0.5625973502983528</v>
      </c>
      <c r="I60" s="5">
        <f t="shared" si="12"/>
        <v>1.2274412975066566</v>
      </c>
      <c r="J60" s="9">
        <f t="shared" si="13"/>
        <v>0.22744129750665665</v>
      </c>
      <c r="K60" s="7">
        <f t="shared" si="9"/>
        <v>0.5192727272727264</v>
      </c>
      <c r="L60" s="5">
        <f t="shared" si="6"/>
        <v>0.00398004449910863</v>
      </c>
      <c r="M60" s="6">
        <f t="shared" si="14"/>
        <v>0.004885270984120128</v>
      </c>
      <c r="O60">
        <f t="shared" si="7"/>
        <v>39600</v>
      </c>
      <c r="P60">
        <f t="shared" si="15"/>
        <v>8741.173203748696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0.8926845800048412</v>
      </c>
      <c r="J61" s="9">
        <f t="shared" si="13"/>
        <v>-0.10731541999515881</v>
      </c>
      <c r="K61" s="7">
        <f t="shared" si="9"/>
        <v>0.5336969696969707</v>
      </c>
      <c r="L61" s="5">
        <f t="shared" si="6"/>
        <v>0.00409060129075055</v>
      </c>
      <c r="M61" s="6">
        <f t="shared" si="14"/>
        <v>0.003651616695200916</v>
      </c>
      <c r="O61">
        <f t="shared" si="7"/>
        <v>29600</v>
      </c>
      <c r="P61">
        <f t="shared" si="15"/>
        <v>2116.0164294805068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105</v>
      </c>
      <c r="E62" s="42">
        <f t="shared" si="10"/>
        <v>0</v>
      </c>
      <c r="F62" s="3"/>
      <c r="G62" s="4">
        <f t="shared" si="8"/>
        <v>1.3640428484051883</v>
      </c>
      <c r="H62" s="4">
        <f t="shared" si="11"/>
        <v>0.5370247434666096</v>
      </c>
      <c r="I62" s="5">
        <f t="shared" si="12"/>
        <v>1.1716485112563542</v>
      </c>
      <c r="J62" s="9">
        <f t="shared" si="13"/>
        <v>0.17164851125635416</v>
      </c>
      <c r="K62" s="7">
        <f t="shared" si="9"/>
        <v>0.5481212121212113</v>
      </c>
      <c r="L62" s="5">
        <f t="shared" si="6"/>
        <v>0.0042011580823924435</v>
      </c>
      <c r="M62" s="6">
        <f t="shared" si="14"/>
        <v>0.004922280612787706</v>
      </c>
      <c r="O62">
        <f t="shared" si="7"/>
        <v>39900</v>
      </c>
      <c r="P62">
        <f t="shared" si="15"/>
        <v>7326.79393729029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10"/>
        <v>0</v>
      </c>
      <c r="F63" s="3"/>
      <c r="G63" s="4">
        <f t="shared" si="8"/>
        <v>1.2341340056999321</v>
      </c>
      <c r="H63" s="4">
        <f t="shared" si="11"/>
        <v>0.4858795298031229</v>
      </c>
      <c r="I63" s="5">
        <f t="shared" si="12"/>
        <v>1.060062938755749</v>
      </c>
      <c r="J63" s="9">
        <f t="shared" si="13"/>
        <v>0.060062938755748974</v>
      </c>
      <c r="K63" s="7">
        <f t="shared" si="9"/>
        <v>0.5625454545454556</v>
      </c>
      <c r="L63" s="5">
        <f t="shared" si="6"/>
        <v>0.0043117148740343635</v>
      </c>
      <c r="M63" s="6">
        <f t="shared" si="14"/>
        <v>0.004570689140445741</v>
      </c>
      <c r="O63">
        <f t="shared" si="7"/>
        <v>37050</v>
      </c>
      <c r="P63">
        <f t="shared" si="15"/>
        <v>3619.6043040610875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115</v>
      </c>
      <c r="E64" s="42">
        <f t="shared" si="10"/>
        <v>0</v>
      </c>
      <c r="F64" s="3"/>
      <c r="G64" s="4">
        <f t="shared" si="8"/>
        <v>1.4939516911104442</v>
      </c>
      <c r="H64" s="4">
        <f t="shared" si="11"/>
        <v>0.5881699571300961</v>
      </c>
      <c r="I64" s="5">
        <f t="shared" si="12"/>
        <v>1.2832340837569594</v>
      </c>
      <c r="J64" s="9">
        <f t="shared" si="13"/>
        <v>0.28323408375695935</v>
      </c>
      <c r="K64" s="7">
        <f t="shared" si="9"/>
        <v>0.5769696969696962</v>
      </c>
      <c r="L64" s="5">
        <f t="shared" si="6"/>
        <v>0.0044222716656762565</v>
      </c>
      <c r="M64" s="6">
        <f t="shared" si="14"/>
        <v>0.005674809729028433</v>
      </c>
      <c r="O64">
        <f t="shared" si="7"/>
        <v>46000</v>
      </c>
      <c r="P64">
        <f t="shared" si="15"/>
        <v>11712.414670831884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105</v>
      </c>
      <c r="E65" s="42">
        <f t="shared" si="10"/>
        <v>0</v>
      </c>
      <c r="F65" s="3"/>
      <c r="G65" s="4">
        <f t="shared" si="8"/>
        <v>1.3640428484051883</v>
      </c>
      <c r="H65" s="4">
        <f t="shared" si="11"/>
        <v>0.5370247434666096</v>
      </c>
      <c r="I65" s="5">
        <f t="shared" si="12"/>
        <v>1.1716485112563542</v>
      </c>
      <c r="J65" s="9">
        <f t="shared" si="13"/>
        <v>0.17164851125635416</v>
      </c>
      <c r="K65" s="7">
        <f t="shared" si="9"/>
        <v>0.5913939393939387</v>
      </c>
      <c r="L65" s="5">
        <f t="shared" si="6"/>
        <v>0.004532828457318163</v>
      </c>
      <c r="M65" s="6">
        <f t="shared" si="14"/>
        <v>0.0053108817137972626</v>
      </c>
      <c r="O65">
        <f t="shared" si="7"/>
        <v>43050</v>
      </c>
      <c r="P65">
        <f t="shared" si="15"/>
        <v>7905.225037602681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10"/>
        <v>0</v>
      </c>
      <c r="F66" s="3"/>
      <c r="G66" s="4">
        <f t="shared" si="8"/>
        <v>1.2341340056999321</v>
      </c>
      <c r="H66" s="4">
        <f t="shared" si="11"/>
        <v>0.4858795298031229</v>
      </c>
      <c r="I66" s="5">
        <f t="shared" si="12"/>
        <v>1.060062938755749</v>
      </c>
      <c r="J66" s="9">
        <f t="shared" si="13"/>
        <v>0.060062938755748974</v>
      </c>
      <c r="K66" s="7">
        <f t="shared" si="9"/>
        <v>0.6058181818181829</v>
      </c>
      <c r="L66" s="5">
        <f t="shared" si="6"/>
        <v>0.004643385248960084</v>
      </c>
      <c r="M66" s="6">
        <f t="shared" si="14"/>
        <v>0.004922280612787722</v>
      </c>
      <c r="O66">
        <f t="shared" si="7"/>
        <v>39900</v>
      </c>
      <c r="P66">
        <f t="shared" si="15"/>
        <v>3898.0354043734787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85</v>
      </c>
      <c r="E67" s="42">
        <f t="shared" si="10"/>
        <v>0</v>
      </c>
      <c r="F67" s="3"/>
      <c r="G67" s="4">
        <f t="shared" si="8"/>
        <v>1.1042251629946762</v>
      </c>
      <c r="H67" s="4">
        <f t="shared" si="11"/>
        <v>0.4347343161396363</v>
      </c>
      <c r="I67" s="5">
        <f t="shared" si="12"/>
        <v>0.9484773662551439</v>
      </c>
      <c r="J67" s="9">
        <f t="shared" si="13"/>
        <v>-0.051522633744856106</v>
      </c>
      <c r="K67" s="7">
        <f t="shared" si="9"/>
        <v>0.6202424242424236</v>
      </c>
      <c r="L67" s="5">
        <f t="shared" si="6"/>
        <v>0.004753942040601977</v>
      </c>
      <c r="M67" s="6">
        <f t="shared" si="14"/>
        <v>0.004509006425999768</v>
      </c>
      <c r="O67">
        <f t="shared" si="7"/>
        <v>36550</v>
      </c>
      <c r="P67">
        <f t="shared" si="15"/>
        <v>309.154228855724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95</v>
      </c>
      <c r="E68" s="42">
        <f t="shared" si="10"/>
        <v>0</v>
      </c>
      <c r="F68" s="3"/>
      <c r="G68" s="4">
        <f t="shared" si="8"/>
        <v>1.2341340056999321</v>
      </c>
      <c r="H68" s="4">
        <f t="shared" si="11"/>
        <v>0.4858795298031229</v>
      </c>
      <c r="I68" s="5">
        <f t="shared" si="12"/>
        <v>1.060062938755749</v>
      </c>
      <c r="J68" s="9">
        <f t="shared" si="13"/>
        <v>0.060062938755748974</v>
      </c>
      <c r="K68" s="7">
        <f t="shared" si="9"/>
        <v>0.634666666666666</v>
      </c>
      <c r="L68" s="5">
        <f t="shared" si="6"/>
        <v>0.004864498832243884</v>
      </c>
      <c r="M68" s="6">
        <f t="shared" si="14"/>
        <v>0.005156674927682361</v>
      </c>
      <c r="O68">
        <f t="shared" si="7"/>
        <v>41800</v>
      </c>
      <c r="P68">
        <f t="shared" si="15"/>
        <v>4083.656137915073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120</v>
      </c>
      <c r="E69" s="42">
        <f t="shared" si="10"/>
        <v>0</v>
      </c>
      <c r="F69" s="3"/>
      <c r="G69" s="4">
        <f t="shared" si="8"/>
        <v>1.5589061124630723</v>
      </c>
      <c r="H69" s="4">
        <f t="shared" si="11"/>
        <v>0.6137425639618395</v>
      </c>
      <c r="I69" s="5">
        <f t="shared" si="12"/>
        <v>1.3390268700072618</v>
      </c>
      <c r="J69" s="9">
        <f t="shared" si="13"/>
        <v>0.33902687000726184</v>
      </c>
      <c r="K69" s="7">
        <f t="shared" si="9"/>
        <v>0.6490909090909103</v>
      </c>
      <c r="L69" s="5">
        <f t="shared" si="6"/>
        <v>0.004975055623885804</v>
      </c>
      <c r="M69" s="6">
        <f t="shared" si="14"/>
        <v>0.006661733160163833</v>
      </c>
      <c r="O69">
        <f t="shared" si="7"/>
        <v>54000</v>
      </c>
      <c r="P69">
        <f t="shared" si="15"/>
        <v>15426.46650468587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65</v>
      </c>
      <c r="E70" s="42">
        <f t="shared" si="10"/>
        <v>0</v>
      </c>
      <c r="F70" s="3"/>
      <c r="G70" s="4">
        <f t="shared" si="8"/>
        <v>0.8444074775841641</v>
      </c>
      <c r="H70" s="4">
        <f t="shared" si="11"/>
        <v>0.332443888812663</v>
      </c>
      <c r="I70" s="5">
        <f t="shared" si="12"/>
        <v>0.7253062212539335</v>
      </c>
      <c r="J70" s="9">
        <f t="shared" si="13"/>
        <v>-0.2746937787460665</v>
      </c>
      <c r="K70" s="7">
        <f t="shared" si="9"/>
        <v>0.663515151515151</v>
      </c>
      <c r="L70" s="5">
        <f t="shared" si="6"/>
        <v>0.005085612415527697</v>
      </c>
      <c r="M70" s="6">
        <f t="shared" si="14"/>
        <v>0.0036886263238684832</v>
      </c>
      <c r="O70">
        <f t="shared" si="7"/>
        <v>29900</v>
      </c>
      <c r="P70">
        <f t="shared" si="15"/>
        <v>9530.723128543332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10"/>
        <v>0</v>
      </c>
      <c r="F71" s="3"/>
      <c r="G71" s="4">
        <f t="shared" si="8"/>
        <v>1.3640428484051883</v>
      </c>
      <c r="H71" s="4">
        <f t="shared" si="11"/>
        <v>0.5370247434666096</v>
      </c>
      <c r="I71" s="5">
        <f t="shared" si="12"/>
        <v>1.1716485112563542</v>
      </c>
      <c r="J71" s="9">
        <f t="shared" si="13"/>
        <v>0.17164851125635416</v>
      </c>
      <c r="K71" s="7">
        <f t="shared" si="9"/>
        <v>0.6779393939393952</v>
      </c>
      <c r="L71" s="5">
        <f t="shared" si="6"/>
        <v>0.005196169207169618</v>
      </c>
      <c r="M71" s="6">
        <f t="shared" si="14"/>
        <v>0.0060880839158163925</v>
      </c>
      <c r="O71">
        <f t="shared" si="7"/>
        <v>49350</v>
      </c>
      <c r="P71">
        <f t="shared" si="15"/>
        <v>9062.087238227465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80</v>
      </c>
      <c r="E72" s="42">
        <f t="shared" si="10"/>
        <v>0</v>
      </c>
      <c r="F72" s="3"/>
      <c r="G72" s="4">
        <f t="shared" si="8"/>
        <v>1.0392707416420481</v>
      </c>
      <c r="H72" s="4">
        <f t="shared" si="11"/>
        <v>0.409161709307893</v>
      </c>
      <c r="I72" s="5">
        <f t="shared" si="12"/>
        <v>0.8926845800048412</v>
      </c>
      <c r="J72" s="9">
        <f t="shared" si="13"/>
        <v>-0.10731541999515881</v>
      </c>
      <c r="K72" s="7">
        <f t="shared" si="9"/>
        <v>0.6923636363636341</v>
      </c>
      <c r="L72" s="5">
        <f t="shared" si="6"/>
        <v>0.005306725998811497</v>
      </c>
      <c r="M72" s="6">
        <f t="shared" si="14"/>
        <v>0.004737232469449812</v>
      </c>
      <c r="O72">
        <f t="shared" si="7"/>
        <v>38400</v>
      </c>
      <c r="P72">
        <f t="shared" si="15"/>
        <v>2745.1023950017384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115</v>
      </c>
      <c r="E73" s="42">
        <f t="shared" si="10"/>
        <v>0</v>
      </c>
      <c r="F73" s="3"/>
      <c r="G73" s="4">
        <f t="shared" si="8"/>
        <v>1.4939516911104442</v>
      </c>
      <c r="H73" s="4">
        <f t="shared" si="11"/>
        <v>0.5881699571300961</v>
      </c>
      <c r="I73" s="5">
        <f t="shared" si="12"/>
        <v>1.2832340837569594</v>
      </c>
      <c r="J73" s="9">
        <f t="shared" si="13"/>
        <v>0.28323408375695935</v>
      </c>
      <c r="K73" s="7">
        <f t="shared" si="9"/>
        <v>0.7067878787878819</v>
      </c>
      <c r="L73" s="5">
        <f t="shared" si="6"/>
        <v>0.005417282790453445</v>
      </c>
      <c r="M73" s="6">
        <f t="shared" si="14"/>
        <v>0.00695164191805987</v>
      </c>
      <c r="O73">
        <f t="shared" si="7"/>
        <v>56350</v>
      </c>
      <c r="P73">
        <f t="shared" si="15"/>
        <v>14347.70797176906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10"/>
        <v>0</v>
      </c>
      <c r="F74" s="3"/>
      <c r="G74" s="4">
        <f t="shared" si="8"/>
        <v>1.1691795843473043</v>
      </c>
      <c r="H74" s="4">
        <f t="shared" si="11"/>
        <v>0.46030692297137965</v>
      </c>
      <c r="I74" s="5">
        <f t="shared" si="12"/>
        <v>1.0042701525054465</v>
      </c>
      <c r="J74" s="9">
        <f t="shared" si="13"/>
        <v>0.0042701525054464895</v>
      </c>
      <c r="K74" s="7">
        <f t="shared" si="9"/>
        <v>0.721212121212119</v>
      </c>
      <c r="L74" s="5">
        <f t="shared" si="6"/>
        <v>0.005527839582095311</v>
      </c>
      <c r="M74" s="6">
        <f t="shared" si="14"/>
        <v>0.005551444300136502</v>
      </c>
      <c r="O74">
        <f t="shared" si="7"/>
        <v>45000</v>
      </c>
      <c r="P74">
        <f t="shared" si="15"/>
        <v>2140.518338539856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100</v>
      </c>
      <c r="E75" s="42">
        <f t="shared" si="10"/>
        <v>0</v>
      </c>
      <c r="F75" s="3"/>
      <c r="G75" s="4">
        <f t="shared" si="8"/>
        <v>1.2990884270525602</v>
      </c>
      <c r="H75" s="4">
        <f t="shared" si="11"/>
        <v>0.5114521366348662</v>
      </c>
      <c r="I75" s="5">
        <f t="shared" si="12"/>
        <v>1.1158557250060515</v>
      </c>
      <c r="J75" s="9">
        <f t="shared" si="13"/>
        <v>0.11585572500605146</v>
      </c>
      <c r="K75" s="7">
        <f t="shared" si="9"/>
        <v>0.7356363636363632</v>
      </c>
      <c r="L75" s="5">
        <f t="shared" si="6"/>
        <v>0.005638396373737231</v>
      </c>
      <c r="M75" s="6">
        <f t="shared" si="14"/>
        <v>0.006291636873488049</v>
      </c>
      <c r="O75">
        <f t="shared" si="7"/>
        <v>51000</v>
      </c>
      <c r="P75">
        <f t="shared" si="15"/>
        <v>7283.328705310653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95</v>
      </c>
      <c r="E76" s="42">
        <f t="shared" si="10"/>
        <v>0</v>
      </c>
      <c r="F76" s="3"/>
      <c r="G76" s="4">
        <f t="shared" si="8"/>
        <v>1.2341340056999321</v>
      </c>
      <c r="H76" s="4">
        <f t="shared" si="11"/>
        <v>0.4858795298031229</v>
      </c>
      <c r="I76" s="5">
        <f t="shared" si="12"/>
        <v>1.060062938755749</v>
      </c>
      <c r="J76" s="9">
        <f t="shared" si="13"/>
        <v>0.060062938755748974</v>
      </c>
      <c r="K76" s="7">
        <f t="shared" si="9"/>
        <v>0.7500606060606074</v>
      </c>
      <c r="L76" s="5">
        <f t="shared" si="6"/>
        <v>0.005748953165379152</v>
      </c>
      <c r="M76" s="6">
        <f t="shared" si="14"/>
        <v>0.0060942521872609885</v>
      </c>
      <c r="O76">
        <f t="shared" si="7"/>
        <v>49400</v>
      </c>
      <c r="P76">
        <f t="shared" si="15"/>
        <v>4826.13907208145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95</v>
      </c>
      <c r="E77" s="42">
        <f t="shared" si="10"/>
        <v>0</v>
      </c>
      <c r="F77" s="3"/>
      <c r="G77" s="4">
        <f t="shared" si="8"/>
        <v>1.2341340056999321</v>
      </c>
      <c r="H77" s="4">
        <f t="shared" si="11"/>
        <v>0.4858795298031229</v>
      </c>
      <c r="I77" s="5">
        <f t="shared" si="12"/>
        <v>1.060062938755749</v>
      </c>
      <c r="J77" s="9">
        <f t="shared" si="13"/>
        <v>0.060062938755748974</v>
      </c>
      <c r="K77" s="7">
        <f t="shared" si="9"/>
        <v>0.7644848484848481</v>
      </c>
      <c r="L77" s="5">
        <f t="shared" si="6"/>
        <v>0.005859509957021045</v>
      </c>
      <c r="M77" s="6">
        <f t="shared" si="14"/>
        <v>0.006211449344708301</v>
      </c>
      <c r="O77">
        <f t="shared" si="7"/>
        <v>50350</v>
      </c>
      <c r="P77">
        <f t="shared" si="15"/>
        <v>4918.949438852247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95</v>
      </c>
      <c r="E78" s="42">
        <f t="shared" si="10"/>
        <v>0</v>
      </c>
      <c r="F78" s="3"/>
      <c r="G78" s="4">
        <f t="shared" si="8"/>
        <v>1.2341340056999321</v>
      </c>
      <c r="H78" s="4">
        <f t="shared" si="11"/>
        <v>0.4858795298031229</v>
      </c>
      <c r="I78" s="5">
        <f t="shared" si="12"/>
        <v>1.060062938755749</v>
      </c>
      <c r="J78" s="9">
        <f t="shared" si="13"/>
        <v>0.060062938755748974</v>
      </c>
      <c r="K78" s="7">
        <f t="shared" si="9"/>
        <v>0.7789090909090923</v>
      </c>
      <c r="L78" s="5">
        <f t="shared" si="6"/>
        <v>0.0059700667486629645</v>
      </c>
      <c r="M78" s="6">
        <f t="shared" si="14"/>
        <v>0.006328646502155642</v>
      </c>
      <c r="O78">
        <f t="shared" si="7"/>
        <v>51300</v>
      </c>
      <c r="P78">
        <f t="shared" si="15"/>
        <v>5011.7598056230445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90</v>
      </c>
      <c r="E79" s="42">
        <f t="shared" si="10"/>
        <v>0</v>
      </c>
      <c r="F79" s="3"/>
      <c r="G79" s="4">
        <f t="shared" si="8"/>
        <v>1.1691795843473043</v>
      </c>
      <c r="H79" s="4">
        <f t="shared" si="11"/>
        <v>0.46030692297137965</v>
      </c>
      <c r="I79" s="5">
        <f t="shared" si="12"/>
        <v>1.0042701525054465</v>
      </c>
      <c r="J79" s="9">
        <f t="shared" si="13"/>
        <v>0.0042701525054464895</v>
      </c>
      <c r="K79" s="7">
        <f t="shared" si="9"/>
        <v>0.7933333333333294</v>
      </c>
      <c r="L79" s="5">
        <f t="shared" si="6"/>
        <v>0.006080623540304831</v>
      </c>
      <c r="M79" s="6">
        <f t="shared" si="14"/>
        <v>0.0061065887301501405</v>
      </c>
      <c r="O79">
        <f t="shared" si="7"/>
        <v>49500</v>
      </c>
      <c r="P79">
        <f t="shared" si="15"/>
        <v>2354.5701723938414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105</v>
      </c>
      <c r="E80" s="42">
        <f t="shared" si="10"/>
        <v>0</v>
      </c>
      <c r="F80" s="3"/>
      <c r="G80" s="4">
        <f t="shared" si="8"/>
        <v>1.3640428484051883</v>
      </c>
      <c r="H80" s="4">
        <f t="shared" si="11"/>
        <v>0.5370247434666096</v>
      </c>
      <c r="I80" s="5">
        <f t="shared" si="12"/>
        <v>1.1716485112563542</v>
      </c>
      <c r="J80" s="9">
        <f t="shared" si="13"/>
        <v>0.17164851125635416</v>
      </c>
      <c r="K80" s="7">
        <f t="shared" si="9"/>
        <v>0.8077575757575772</v>
      </c>
      <c r="L80" s="5">
        <f t="shared" si="6"/>
        <v>0.006191180331946778</v>
      </c>
      <c r="M80" s="6">
        <f t="shared" si="14"/>
        <v>0.007253887218845063</v>
      </c>
      <c r="O80">
        <f t="shared" si="7"/>
        <v>58800</v>
      </c>
      <c r="P80">
        <f t="shared" si="15"/>
        <v>10797.380539164638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1.0042701525054465</v>
      </c>
      <c r="J81" s="9">
        <f t="shared" si="13"/>
        <v>0.0042701525054464895</v>
      </c>
      <c r="K81" s="7">
        <f t="shared" si="9"/>
        <v>0.8221818181818179</v>
      </c>
      <c r="L81" s="5">
        <f t="shared" si="6"/>
        <v>0.006301737123588671</v>
      </c>
      <c r="M81" s="6">
        <f t="shared" si="14"/>
        <v>0.006328646502155629</v>
      </c>
      <c r="O81">
        <f t="shared" si="7"/>
        <v>51300</v>
      </c>
      <c r="P81">
        <f t="shared" si="15"/>
        <v>2440.1909059354357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10"/>
        <v>0</v>
      </c>
      <c r="F82" s="3"/>
      <c r="G82" s="4">
        <f t="shared" si="8"/>
        <v>1.3640428484051883</v>
      </c>
      <c r="H82" s="4">
        <f t="shared" si="11"/>
        <v>0.5370247434666096</v>
      </c>
      <c r="I82" s="5">
        <f t="shared" si="12"/>
        <v>1.1716485112563542</v>
      </c>
      <c r="J82" s="9">
        <f t="shared" si="13"/>
        <v>0.17164851125635416</v>
      </c>
      <c r="K82" s="7">
        <f t="shared" si="9"/>
        <v>0.8366060606060621</v>
      </c>
      <c r="L82" s="5">
        <f t="shared" si="6"/>
        <v>0.006412293915230592</v>
      </c>
      <c r="M82" s="6">
        <f t="shared" si="14"/>
        <v>0.007512954619518101</v>
      </c>
      <c r="O82">
        <f t="shared" si="7"/>
        <v>60900</v>
      </c>
      <c r="P82">
        <f t="shared" si="15"/>
        <v>11183.001272706233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10"/>
        <v>0</v>
      </c>
      <c r="F83" s="3"/>
      <c r="G83" s="4">
        <f t="shared" si="8"/>
        <v>1.1691795843473043</v>
      </c>
      <c r="H83" s="4">
        <f t="shared" si="11"/>
        <v>0.46030692297137965</v>
      </c>
      <c r="I83" s="5">
        <f t="shared" si="12"/>
        <v>1.0042701525054465</v>
      </c>
      <c r="J83" s="9">
        <f t="shared" si="13"/>
        <v>0.0042701525054464895</v>
      </c>
      <c r="K83" s="7">
        <f t="shared" si="9"/>
        <v>0.8510303030303028</v>
      </c>
      <c r="L83" s="5">
        <f t="shared" si="6"/>
        <v>0.006522850706872485</v>
      </c>
      <c r="M83" s="6">
        <f t="shared" si="14"/>
        <v>0.00655070427416109</v>
      </c>
      <c r="O83">
        <f t="shared" si="7"/>
        <v>53100</v>
      </c>
      <c r="P83">
        <f t="shared" si="15"/>
        <v>2525.81163947703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110</v>
      </c>
      <c r="E84" s="42">
        <f t="shared" si="10"/>
        <v>0</v>
      </c>
      <c r="F84" s="3"/>
      <c r="G84" s="4">
        <f t="shared" si="8"/>
        <v>1.4289972697578162</v>
      </c>
      <c r="H84" s="4">
        <f t="shared" si="11"/>
        <v>0.5625973502983528</v>
      </c>
      <c r="I84" s="5">
        <f t="shared" si="12"/>
        <v>1.2274412975066566</v>
      </c>
      <c r="J84" s="9">
        <f t="shared" si="13"/>
        <v>0.22744129750665665</v>
      </c>
      <c r="K84" s="7">
        <f t="shared" si="9"/>
        <v>0.8654545454545435</v>
      </c>
      <c r="L84" s="5">
        <f t="shared" si="6"/>
        <v>0.006633407498514378</v>
      </c>
      <c r="M84" s="6">
        <f t="shared" si="14"/>
        <v>0.008142118306866874</v>
      </c>
      <c r="O84">
        <f t="shared" si="7"/>
        <v>66000</v>
      </c>
      <c r="P84">
        <f t="shared" si="15"/>
        <v>14568.622006247828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10"/>
        <v>0</v>
      </c>
      <c r="F85" s="3"/>
      <c r="G85" s="4">
        <f t="shared" si="8"/>
        <v>1.2341340056999321</v>
      </c>
      <c r="H85" s="4">
        <f t="shared" si="11"/>
        <v>0.4858795298031229</v>
      </c>
      <c r="I85" s="5">
        <f t="shared" si="12"/>
        <v>1.060062938755749</v>
      </c>
      <c r="J85" s="9">
        <f t="shared" si="13"/>
        <v>0.060062938755748974</v>
      </c>
      <c r="K85" s="7">
        <f t="shared" si="9"/>
        <v>0.8798787878787877</v>
      </c>
      <c r="L85" s="5">
        <f t="shared" si="6"/>
        <v>0.006743964290156299</v>
      </c>
      <c r="M85" s="6">
        <f t="shared" si="14"/>
        <v>0.007149026604286915</v>
      </c>
      <c r="O85">
        <f t="shared" si="7"/>
        <v>57950</v>
      </c>
      <c r="P85">
        <f t="shared" si="15"/>
        <v>5661.432373018624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100</v>
      </c>
      <c r="E86" s="42">
        <f t="shared" si="10"/>
        <v>0</v>
      </c>
      <c r="F86" s="3"/>
      <c r="G86" s="4">
        <f t="shared" si="8"/>
        <v>1.2990884270525602</v>
      </c>
      <c r="H86" s="4">
        <f t="shared" si="11"/>
        <v>0.5114521366348662</v>
      </c>
      <c r="I86" s="5">
        <f t="shared" si="12"/>
        <v>1.1158557250060515</v>
      </c>
      <c r="J86" s="9">
        <f t="shared" si="13"/>
        <v>0.11585572500605146</v>
      </c>
      <c r="K86" s="7">
        <f t="shared" si="9"/>
        <v>0.8943030303030319</v>
      </c>
      <c r="L86" s="5">
        <f t="shared" si="6"/>
        <v>0.006854521081798219</v>
      </c>
      <c r="M86" s="6">
        <f t="shared" si="14"/>
        <v>0.0076486565912992155</v>
      </c>
      <c r="O86">
        <f t="shared" si="7"/>
        <v>62000</v>
      </c>
      <c r="P86">
        <f t="shared" si="15"/>
        <v>8854.24273978942</v>
      </c>
    </row>
    <row r="87" spans="1:16" ht="13.5" thickBot="1">
      <c r="A87" s="3">
        <f t="shared" si="16"/>
        <v>63</v>
      </c>
      <c r="B87" s="3"/>
      <c r="C87" s="12">
        <v>630</v>
      </c>
      <c r="D87" s="12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1.060062938755749</v>
      </c>
      <c r="J87" s="9">
        <f t="shared" si="13"/>
        <v>0.060062938755748974</v>
      </c>
      <c r="K87" s="7">
        <f t="shared" si="9"/>
        <v>0.9087272727272726</v>
      </c>
      <c r="L87" s="5">
        <f t="shared" si="6"/>
        <v>0.006965077873440112</v>
      </c>
      <c r="M87" s="6">
        <f t="shared" si="14"/>
        <v>0.007383420919181568</v>
      </c>
      <c r="O87">
        <f t="shared" si="7"/>
        <v>59850</v>
      </c>
      <c r="P87">
        <f t="shared" si="15"/>
        <v>5847.053106560218</v>
      </c>
    </row>
    <row r="88" spans="1:16" ht="13.5" thickBot="1">
      <c r="A88" s="3">
        <f t="shared" si="16"/>
        <v>64</v>
      </c>
      <c r="B88" s="3"/>
      <c r="C88" s="12">
        <v>640</v>
      </c>
      <c r="D88" s="12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1.060062938755749</v>
      </c>
      <c r="J88" s="9">
        <f t="shared" si="13"/>
        <v>0.060062938755748974</v>
      </c>
      <c r="K88" s="7">
        <f t="shared" si="9"/>
        <v>0.9231515151515133</v>
      </c>
      <c r="L88" s="5">
        <f t="shared" si="6"/>
        <v>0.007075634665082005</v>
      </c>
      <c r="M88" s="6">
        <f t="shared" si="14"/>
        <v>0.00750061807662888</v>
      </c>
      <c r="O88">
        <f t="shared" si="7"/>
        <v>60800</v>
      </c>
      <c r="P88">
        <f t="shared" si="15"/>
        <v>5939.8634733310155</v>
      </c>
    </row>
    <row r="89" spans="1:16" ht="13.5" thickBot="1">
      <c r="A89" s="3">
        <f t="shared" si="16"/>
        <v>65</v>
      </c>
      <c r="B89" s="3"/>
      <c r="C89" s="12">
        <v>650</v>
      </c>
      <c r="D89" s="12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1.1158557250060515</v>
      </c>
      <c r="J89" s="9">
        <f aca="true" t="shared" si="20" ref="J89:J120">IF(C89&gt;0,I89-1,0)</f>
        <v>0.11585572500605146</v>
      </c>
      <c r="K89" s="7">
        <f t="shared" si="9"/>
        <v>0.9375757575757575</v>
      </c>
      <c r="L89" s="5">
        <f t="shared" si="6"/>
        <v>0.007186191456723926</v>
      </c>
      <c r="M89" s="6">
        <f aca="true" t="shared" si="21" ref="M89:M120">L89*I89</f>
        <v>0.00801875287797497</v>
      </c>
      <c r="O89">
        <f t="shared" si="7"/>
        <v>65000</v>
      </c>
      <c r="P89">
        <f aca="true" t="shared" si="22" ref="P89:P120">C89*ABS(D89-O$207)</f>
        <v>9282.673840101812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1.060062938755749</v>
      </c>
      <c r="J90" s="9">
        <f t="shared" si="20"/>
        <v>0.060062938755748974</v>
      </c>
      <c r="K90" s="7">
        <f t="shared" si="9"/>
        <v>0.9520000000000053</v>
      </c>
      <c r="L90" s="5">
        <f aca="true" t="shared" si="24" ref="L90:L153">(K90/K$206)</f>
        <v>0.0072967482483658735</v>
      </c>
      <c r="M90" s="6">
        <f t="shared" si="21"/>
        <v>0.007735012391523592</v>
      </c>
      <c r="O90">
        <f aca="true" t="shared" si="25" ref="O90:O153">(D90+E90)*C90</f>
        <v>62700</v>
      </c>
      <c r="P90">
        <f t="shared" si="22"/>
        <v>6125.484206872609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1.3390268700072618</v>
      </c>
      <c r="J91" s="9">
        <f t="shared" si="20"/>
        <v>0.33902687000726184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0.007407305040007712</v>
      </c>
      <c r="M91" s="6">
        <f t="shared" si="21"/>
        <v>0.009918580482910541</v>
      </c>
      <c r="O91">
        <f t="shared" si="25"/>
        <v>80400</v>
      </c>
      <c r="P91">
        <f t="shared" si="22"/>
        <v>22968.29457364341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90</v>
      </c>
      <c r="E92" s="42">
        <f t="shared" si="17"/>
        <v>0</v>
      </c>
      <c r="F92" s="3"/>
      <c r="G92" s="4">
        <f t="shared" si="26"/>
        <v>1.1691795843473043</v>
      </c>
      <c r="H92" s="4">
        <f t="shared" si="18"/>
        <v>0.46030692297137965</v>
      </c>
      <c r="I92" s="5">
        <f t="shared" si="19"/>
        <v>1.0042701525054465</v>
      </c>
      <c r="J92" s="9">
        <f t="shared" si="20"/>
        <v>0.0042701525054464895</v>
      </c>
      <c r="K92" s="7">
        <f t="shared" si="27"/>
        <v>0.9808484848484866</v>
      </c>
      <c r="L92" s="5">
        <f t="shared" si="24"/>
        <v>0.0075178618316496595</v>
      </c>
      <c r="M92" s="6">
        <f t="shared" si="21"/>
        <v>0.007549964248185679</v>
      </c>
      <c r="O92">
        <f t="shared" si="25"/>
        <v>61200</v>
      </c>
      <c r="P92">
        <f t="shared" si="22"/>
        <v>2911.104940414204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85</v>
      </c>
      <c r="E93" s="42">
        <f t="shared" si="17"/>
        <v>0</v>
      </c>
      <c r="F93" s="3"/>
      <c r="G93" s="4">
        <f t="shared" si="26"/>
        <v>1.1042251629946762</v>
      </c>
      <c r="H93" s="4">
        <f t="shared" si="18"/>
        <v>0.4347343161396363</v>
      </c>
      <c r="I93" s="5">
        <f t="shared" si="19"/>
        <v>0.9484773662551439</v>
      </c>
      <c r="J93" s="9">
        <f t="shared" si="20"/>
        <v>-0.051522633744856106</v>
      </c>
      <c r="K93" s="7">
        <f t="shared" si="27"/>
        <v>0.9952727272727273</v>
      </c>
      <c r="L93" s="5">
        <f t="shared" si="24"/>
        <v>0.007628418623291553</v>
      </c>
      <c r="M93" s="6">
        <f t="shared" si="21"/>
        <v>0.007235382404511262</v>
      </c>
      <c r="O93">
        <f t="shared" si="25"/>
        <v>58650</v>
      </c>
      <c r="P93">
        <f t="shared" si="22"/>
        <v>496.0846928149989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80</v>
      </c>
      <c r="E94" s="42">
        <f t="shared" si="17"/>
        <v>0</v>
      </c>
      <c r="F94" s="3"/>
      <c r="G94" s="4">
        <f t="shared" si="26"/>
        <v>1.0392707416420481</v>
      </c>
      <c r="H94" s="4">
        <f t="shared" si="18"/>
        <v>0.409161709307893</v>
      </c>
      <c r="I94" s="5">
        <f t="shared" si="19"/>
        <v>0.8926845800048412</v>
      </c>
      <c r="J94" s="9">
        <f t="shared" si="20"/>
        <v>-0.10731541999515881</v>
      </c>
      <c r="K94" s="7">
        <f t="shared" si="27"/>
        <v>1.009696969696968</v>
      </c>
      <c r="L94" s="5">
        <f t="shared" si="24"/>
        <v>0.007738975414933446</v>
      </c>
      <c r="M94" s="6">
        <f t="shared" si="21"/>
        <v>0.006908464017947654</v>
      </c>
      <c r="O94">
        <f t="shared" si="25"/>
        <v>56000</v>
      </c>
      <c r="P94">
        <f t="shared" si="22"/>
        <v>4003.2743260442016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105</v>
      </c>
      <c r="E95" s="42">
        <f t="shared" si="17"/>
        <v>0</v>
      </c>
      <c r="F95" s="3"/>
      <c r="G95" s="4">
        <f t="shared" si="26"/>
        <v>1.3640428484051883</v>
      </c>
      <c r="H95" s="4">
        <f t="shared" si="18"/>
        <v>0.5370247434666096</v>
      </c>
      <c r="I95" s="5">
        <f t="shared" si="19"/>
        <v>1.1716485112563542</v>
      </c>
      <c r="J95" s="9">
        <f t="shared" si="20"/>
        <v>0.17164851125635416</v>
      </c>
      <c r="K95" s="7">
        <f t="shared" si="27"/>
        <v>1.0241212121212087</v>
      </c>
      <c r="L95" s="5">
        <f t="shared" si="24"/>
        <v>0.00784953220657534</v>
      </c>
      <c r="M95" s="6">
        <f t="shared" si="21"/>
        <v>0.009196892723892802</v>
      </c>
      <c r="O95">
        <f t="shared" si="25"/>
        <v>74550</v>
      </c>
      <c r="P95">
        <f t="shared" si="22"/>
        <v>13689.536040726596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1.0042701525054465</v>
      </c>
      <c r="J96" s="9">
        <f t="shared" si="20"/>
        <v>0.0042701525054464895</v>
      </c>
      <c r="K96" s="7">
        <f t="shared" si="27"/>
        <v>1.0385454545454564</v>
      </c>
      <c r="L96" s="5">
        <f t="shared" si="24"/>
        <v>0.007960088998217287</v>
      </c>
      <c r="M96" s="6">
        <f t="shared" si="21"/>
        <v>0.007994079792196601</v>
      </c>
      <c r="O96">
        <f t="shared" si="25"/>
        <v>64800</v>
      </c>
      <c r="P96">
        <f t="shared" si="22"/>
        <v>3082.3464074973926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90</v>
      </c>
      <c r="E97" s="42">
        <f t="shared" si="17"/>
        <v>0</v>
      </c>
      <c r="F97" s="3"/>
      <c r="G97" s="4">
        <f t="shared" si="26"/>
        <v>1.1691795843473043</v>
      </c>
      <c r="H97" s="4">
        <f t="shared" si="18"/>
        <v>0.46030692297137965</v>
      </c>
      <c r="I97" s="5">
        <f t="shared" si="19"/>
        <v>1.0042701525054465</v>
      </c>
      <c r="J97" s="9">
        <f t="shared" si="20"/>
        <v>0.0042701525054464895</v>
      </c>
      <c r="K97" s="7">
        <f t="shared" si="27"/>
        <v>1.052969696969697</v>
      </c>
      <c r="L97" s="5">
        <f t="shared" si="24"/>
        <v>0.00807064578985918</v>
      </c>
      <c r="M97" s="6">
        <f t="shared" si="21"/>
        <v>0.008105108678199318</v>
      </c>
      <c r="O97">
        <f t="shared" si="25"/>
        <v>65700</v>
      </c>
      <c r="P97">
        <f t="shared" si="22"/>
        <v>3125.1567742681896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80</v>
      </c>
      <c r="E98" s="42">
        <f t="shared" si="17"/>
        <v>0</v>
      </c>
      <c r="F98" s="3"/>
      <c r="G98" s="4">
        <f t="shared" si="26"/>
        <v>1.0392707416420481</v>
      </c>
      <c r="H98" s="4">
        <f t="shared" si="18"/>
        <v>0.409161709307893</v>
      </c>
      <c r="I98" s="5">
        <f t="shared" si="19"/>
        <v>0.8926845800048412</v>
      </c>
      <c r="J98" s="9">
        <f t="shared" si="20"/>
        <v>-0.10731541999515881</v>
      </c>
      <c r="K98" s="7">
        <f t="shared" si="27"/>
        <v>1.067393939393945</v>
      </c>
      <c r="L98" s="5">
        <f t="shared" si="24"/>
        <v>0.008181202581501127</v>
      </c>
      <c r="M98" s="6">
        <f t="shared" si="21"/>
        <v>0.007303233390401856</v>
      </c>
      <c r="O98">
        <f t="shared" si="25"/>
        <v>59200</v>
      </c>
      <c r="P98">
        <f t="shared" si="22"/>
        <v>4232.0328589610135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80</v>
      </c>
      <c r="E99" s="42">
        <f t="shared" si="17"/>
        <v>0</v>
      </c>
      <c r="F99" s="3"/>
      <c r="G99" s="4">
        <f t="shared" si="26"/>
        <v>1.0392707416420481</v>
      </c>
      <c r="H99" s="4">
        <f t="shared" si="18"/>
        <v>0.409161709307893</v>
      </c>
      <c r="I99" s="5">
        <f t="shared" si="19"/>
        <v>0.8926845800048412</v>
      </c>
      <c r="J99" s="9">
        <f t="shared" si="20"/>
        <v>-0.10731541999515881</v>
      </c>
      <c r="K99" s="7">
        <f t="shared" si="27"/>
        <v>1.0818181818181785</v>
      </c>
      <c r="L99" s="5">
        <f t="shared" si="24"/>
        <v>0.008291759373142965</v>
      </c>
      <c r="M99" s="6">
        <f t="shared" si="21"/>
        <v>0.007401925733515334</v>
      </c>
      <c r="O99">
        <f t="shared" si="25"/>
        <v>60000</v>
      </c>
      <c r="P99">
        <f t="shared" si="22"/>
        <v>4289.222492190216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90</v>
      </c>
      <c r="E100" s="42">
        <f aca="true" t="shared" si="28" ref="E100:E152">IF(AND(D100="",C100&lt;&gt;""),$J$16,0)</f>
        <v>0</v>
      </c>
      <c r="F100" s="3"/>
      <c r="G100" s="4">
        <f t="shared" si="26"/>
        <v>1.1691795843473043</v>
      </c>
      <c r="H100" s="4">
        <f t="shared" si="18"/>
        <v>0.46030692297137965</v>
      </c>
      <c r="I100" s="5">
        <f t="shared" si="19"/>
        <v>1.0042701525054465</v>
      </c>
      <c r="J100" s="9">
        <f t="shared" si="20"/>
        <v>0.0042701525054464895</v>
      </c>
      <c r="K100" s="7">
        <f t="shared" si="27"/>
        <v>1.0962424242424191</v>
      </c>
      <c r="L100" s="5">
        <f t="shared" si="24"/>
        <v>0.00840231616478486</v>
      </c>
      <c r="M100" s="6">
        <f t="shared" si="21"/>
        <v>0.008438195336207469</v>
      </c>
      <c r="O100">
        <f t="shared" si="25"/>
        <v>68400</v>
      </c>
      <c r="P100">
        <f t="shared" si="22"/>
        <v>3253.587874580581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70</v>
      </c>
      <c r="E101" s="42">
        <f t="shared" si="28"/>
        <v>0</v>
      </c>
      <c r="F101" s="3"/>
      <c r="G101" s="4">
        <f t="shared" si="26"/>
        <v>0.9093618989367921</v>
      </c>
      <c r="H101" s="4">
        <f t="shared" si="18"/>
        <v>0.35801649564440635</v>
      </c>
      <c r="I101" s="5">
        <f t="shared" si="19"/>
        <v>0.781099007504236</v>
      </c>
      <c r="J101" s="9">
        <f t="shared" si="20"/>
        <v>-0.218900992495764</v>
      </c>
      <c r="K101" s="7">
        <f t="shared" si="27"/>
        <v>1.110666666666674</v>
      </c>
      <c r="L101" s="5">
        <f t="shared" si="24"/>
        <v>0.00851287295642686</v>
      </c>
      <c r="M101" s="6">
        <f t="shared" si="21"/>
        <v>0.0066493966172746725</v>
      </c>
      <c r="O101">
        <f t="shared" si="25"/>
        <v>53900</v>
      </c>
      <c r="P101">
        <f t="shared" si="22"/>
        <v>12103.601758648621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100</v>
      </c>
      <c r="E102" s="42">
        <f t="shared" si="28"/>
        <v>0</v>
      </c>
      <c r="F102" s="3"/>
      <c r="G102" s="4">
        <f t="shared" si="26"/>
        <v>1.2990884270525602</v>
      </c>
      <c r="H102" s="4">
        <f t="shared" si="18"/>
        <v>0.5114521366348662</v>
      </c>
      <c r="I102" s="5">
        <f t="shared" si="19"/>
        <v>1.1158557250060515</v>
      </c>
      <c r="J102" s="9">
        <f t="shared" si="20"/>
        <v>0.11585572500605146</v>
      </c>
      <c r="K102" s="7">
        <f t="shared" si="27"/>
        <v>1.1250909090909076</v>
      </c>
      <c r="L102" s="5">
        <f t="shared" si="24"/>
        <v>0.0086234297480687</v>
      </c>
      <c r="M102" s="6">
        <f t="shared" si="21"/>
        <v>0.00962250345356995</v>
      </c>
      <c r="O102">
        <f t="shared" si="25"/>
        <v>78000</v>
      </c>
      <c r="P102">
        <f t="shared" si="22"/>
        <v>11139.208608122175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75</v>
      </c>
      <c r="E103" s="42">
        <f t="shared" si="28"/>
        <v>0</v>
      </c>
      <c r="F103" s="3"/>
      <c r="G103" s="4">
        <f t="shared" si="26"/>
        <v>0.9743163202894202</v>
      </c>
      <c r="H103" s="4">
        <f t="shared" si="18"/>
        <v>0.3835891024761497</v>
      </c>
      <c r="I103" s="5">
        <f t="shared" si="19"/>
        <v>0.8368917937545387</v>
      </c>
      <c r="J103" s="9">
        <f t="shared" si="20"/>
        <v>-0.1631082062454613</v>
      </c>
      <c r="K103" s="7">
        <f t="shared" si="27"/>
        <v>1.1395151515151483</v>
      </c>
      <c r="L103" s="5">
        <f t="shared" si="24"/>
        <v>0.008733986539710593</v>
      </c>
      <c r="M103" s="6">
        <f t="shared" si="21"/>
        <v>0.007309401661846395</v>
      </c>
      <c r="O103">
        <f t="shared" si="25"/>
        <v>59250</v>
      </c>
      <c r="P103">
        <f t="shared" si="22"/>
        <v>8467.981025107028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100</v>
      </c>
      <c r="E104" s="42">
        <f t="shared" si="28"/>
        <v>0</v>
      </c>
      <c r="F104" s="3"/>
      <c r="G104" s="4">
        <f t="shared" si="26"/>
        <v>1.2990884270525602</v>
      </c>
      <c r="H104" s="4">
        <f t="shared" si="18"/>
        <v>0.5114521366348662</v>
      </c>
      <c r="I104" s="5">
        <f t="shared" si="19"/>
        <v>1.1158557250060515</v>
      </c>
      <c r="J104" s="9">
        <f t="shared" si="20"/>
        <v>0.11585572500605146</v>
      </c>
      <c r="K104" s="7">
        <f t="shared" si="27"/>
        <v>1.153939393939396</v>
      </c>
      <c r="L104" s="5">
        <f t="shared" si="24"/>
        <v>0.00884454333135254</v>
      </c>
      <c r="M104" s="6">
        <f t="shared" si="21"/>
        <v>0.009869234311353827</v>
      </c>
      <c r="O104">
        <f t="shared" si="25"/>
        <v>80000</v>
      </c>
      <c r="P104">
        <f t="shared" si="22"/>
        <v>11424.82934166377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80</v>
      </c>
      <c r="E105" s="42">
        <f t="shared" si="28"/>
        <v>0</v>
      </c>
      <c r="F105" s="3"/>
      <c r="G105" s="4">
        <f t="shared" si="26"/>
        <v>1.0392707416420481</v>
      </c>
      <c r="H105" s="4">
        <f t="shared" si="18"/>
        <v>0.409161709307893</v>
      </c>
      <c r="I105" s="5">
        <f t="shared" si="19"/>
        <v>0.8926845800048412</v>
      </c>
      <c r="J105" s="9">
        <f t="shared" si="20"/>
        <v>-0.10731541999515881</v>
      </c>
      <c r="K105" s="7">
        <f t="shared" si="27"/>
        <v>1.1683636363636367</v>
      </c>
      <c r="L105" s="5">
        <f t="shared" si="24"/>
        <v>0.008955100122994435</v>
      </c>
      <c r="M105" s="6">
        <f t="shared" si="21"/>
        <v>0.007994079792196589</v>
      </c>
      <c r="O105">
        <f t="shared" si="25"/>
        <v>64800</v>
      </c>
      <c r="P105">
        <f t="shared" si="22"/>
        <v>4632.360291565434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1.1716485112563542</v>
      </c>
      <c r="J106" s="9">
        <f t="shared" si="20"/>
        <v>0.17164851125635416</v>
      </c>
      <c r="K106" s="7">
        <f t="shared" si="27"/>
        <v>1.1827878787878774</v>
      </c>
      <c r="L106" s="5">
        <f t="shared" si="24"/>
        <v>0.009065656914636327</v>
      </c>
      <c r="M106" s="6">
        <f t="shared" si="21"/>
        <v>0.010621763427594525</v>
      </c>
      <c r="O106">
        <f t="shared" si="25"/>
        <v>86100</v>
      </c>
      <c r="P106">
        <f t="shared" si="22"/>
        <v>15810.450075205363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90</v>
      </c>
      <c r="E107" s="42">
        <f t="shared" si="28"/>
        <v>0</v>
      </c>
      <c r="F107" s="3"/>
      <c r="G107" s="4">
        <f t="shared" si="26"/>
        <v>1.1691795843473043</v>
      </c>
      <c r="H107" s="4">
        <f t="shared" si="18"/>
        <v>0.46030692297137965</v>
      </c>
      <c r="I107" s="5">
        <f t="shared" si="19"/>
        <v>1.0042701525054465</v>
      </c>
      <c r="J107" s="9">
        <f t="shared" si="20"/>
        <v>0.0042701525054464895</v>
      </c>
      <c r="K107" s="7">
        <f t="shared" si="27"/>
        <v>1.1972121212121252</v>
      </c>
      <c r="L107" s="5">
        <f t="shared" si="24"/>
        <v>0.009176213706278274</v>
      </c>
      <c r="M107" s="6">
        <f t="shared" si="21"/>
        <v>0.009215397538226651</v>
      </c>
      <c r="O107">
        <f t="shared" si="25"/>
        <v>74700</v>
      </c>
      <c r="P107">
        <f t="shared" si="22"/>
        <v>3553.2604419761606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105</v>
      </c>
      <c r="E108" s="42">
        <f t="shared" si="28"/>
        <v>0</v>
      </c>
      <c r="F108" s="3"/>
      <c r="G108" s="4">
        <f t="shared" si="26"/>
        <v>1.3640428484051883</v>
      </c>
      <c r="H108" s="4">
        <f t="shared" si="18"/>
        <v>0.5370247434666096</v>
      </c>
      <c r="I108" s="5">
        <f t="shared" si="19"/>
        <v>1.1716485112563542</v>
      </c>
      <c r="J108" s="9">
        <f t="shared" si="20"/>
        <v>0.17164851125635416</v>
      </c>
      <c r="K108" s="7">
        <f t="shared" si="27"/>
        <v>1.2116363636363587</v>
      </c>
      <c r="L108" s="5">
        <f t="shared" si="24"/>
        <v>0.009286770497920113</v>
      </c>
      <c r="M108" s="6">
        <f t="shared" si="21"/>
        <v>0.01088083082826753</v>
      </c>
      <c r="O108">
        <f t="shared" si="25"/>
        <v>88200</v>
      </c>
      <c r="P108">
        <f t="shared" si="22"/>
        <v>16196.070808746957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0.9484773662551439</v>
      </c>
      <c r="J109" s="9">
        <f t="shared" si="20"/>
        <v>-0.051522633744856106</v>
      </c>
      <c r="K109" s="7">
        <f t="shared" si="27"/>
        <v>1.2260606060606136</v>
      </c>
      <c r="L109" s="5">
        <f t="shared" si="24"/>
        <v>0.009397327289562116</v>
      </c>
      <c r="M109" s="6">
        <f t="shared" si="21"/>
        <v>0.008913152237441466</v>
      </c>
      <c r="O109">
        <f t="shared" si="25"/>
        <v>72250</v>
      </c>
      <c r="P109">
        <f t="shared" si="22"/>
        <v>611.118824482245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95</v>
      </c>
      <c r="E110" s="42">
        <f t="shared" si="28"/>
        <v>0</v>
      </c>
      <c r="F110" s="3"/>
      <c r="G110" s="4">
        <f t="shared" si="26"/>
        <v>1.2341340056999321</v>
      </c>
      <c r="H110" s="4">
        <f t="shared" si="18"/>
        <v>0.4858795298031229</v>
      </c>
      <c r="I110" s="5">
        <f t="shared" si="19"/>
        <v>1.060062938755749</v>
      </c>
      <c r="J110" s="9">
        <f t="shared" si="20"/>
        <v>0.060062938755748974</v>
      </c>
      <c r="K110" s="7">
        <f t="shared" si="27"/>
        <v>1.2404848484848472</v>
      </c>
      <c r="L110" s="5">
        <f t="shared" si="24"/>
        <v>0.009507884081203954</v>
      </c>
      <c r="M110" s="6">
        <f t="shared" si="21"/>
        <v>0.010078955540470069</v>
      </c>
      <c r="O110">
        <f t="shared" si="25"/>
        <v>81700</v>
      </c>
      <c r="P110">
        <f t="shared" si="22"/>
        <v>7981.691542288552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90</v>
      </c>
      <c r="E111" s="42">
        <f t="shared" si="28"/>
        <v>0</v>
      </c>
      <c r="F111" s="3"/>
      <c r="G111" s="4">
        <f t="shared" si="26"/>
        <v>1.1691795843473043</v>
      </c>
      <c r="H111" s="4">
        <f t="shared" si="18"/>
        <v>0.46030692297137965</v>
      </c>
      <c r="I111" s="5">
        <f t="shared" si="19"/>
        <v>1.0042701525054465</v>
      </c>
      <c r="J111" s="9">
        <f t="shared" si="20"/>
        <v>0.0042701525054464895</v>
      </c>
      <c r="K111" s="7">
        <f t="shared" si="27"/>
        <v>1.2549090909090879</v>
      </c>
      <c r="L111" s="5">
        <f t="shared" si="24"/>
        <v>0.009618440872845847</v>
      </c>
      <c r="M111" s="6">
        <f t="shared" si="21"/>
        <v>0.009659513082237519</v>
      </c>
      <c r="O111">
        <f t="shared" si="25"/>
        <v>78300</v>
      </c>
      <c r="P111">
        <f t="shared" si="22"/>
        <v>3724.501909059349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90</v>
      </c>
      <c r="E112" s="42">
        <f t="shared" si="28"/>
        <v>0</v>
      </c>
      <c r="F112" s="3"/>
      <c r="G112" s="4">
        <f t="shared" si="26"/>
        <v>1.1691795843473043</v>
      </c>
      <c r="H112" s="4">
        <f t="shared" si="18"/>
        <v>0.46030692297137965</v>
      </c>
      <c r="I112" s="5">
        <f t="shared" si="19"/>
        <v>1.0042701525054465</v>
      </c>
      <c r="J112" s="9">
        <f t="shared" si="20"/>
        <v>0.0042701525054464895</v>
      </c>
      <c r="K112" s="7">
        <f t="shared" si="27"/>
        <v>1.2693333333333356</v>
      </c>
      <c r="L112" s="5">
        <f t="shared" si="24"/>
        <v>0.009728997664487794</v>
      </c>
      <c r="M112" s="6">
        <f t="shared" si="21"/>
        <v>0.00977054196824029</v>
      </c>
      <c r="O112">
        <f t="shared" si="25"/>
        <v>79200</v>
      </c>
      <c r="P112">
        <f t="shared" si="22"/>
        <v>3767.312275830146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95</v>
      </c>
      <c r="E113" s="42">
        <f t="shared" si="28"/>
        <v>0</v>
      </c>
      <c r="F113" s="3"/>
      <c r="G113" s="4">
        <f t="shared" si="26"/>
        <v>1.2341340056999321</v>
      </c>
      <c r="H113" s="4">
        <f t="shared" si="18"/>
        <v>0.4858795298031229</v>
      </c>
      <c r="I113" s="5">
        <f t="shared" si="19"/>
        <v>1.060062938755749</v>
      </c>
      <c r="J113" s="9">
        <f t="shared" si="20"/>
        <v>0.060062938755748974</v>
      </c>
      <c r="K113" s="7">
        <f t="shared" si="27"/>
        <v>1.2837575757575763</v>
      </c>
      <c r="L113" s="5">
        <f t="shared" si="24"/>
        <v>0.009839554456129688</v>
      </c>
      <c r="M113" s="6">
        <f t="shared" si="21"/>
        <v>0.010430547012812062</v>
      </c>
      <c r="O113">
        <f t="shared" si="25"/>
        <v>84550</v>
      </c>
      <c r="P113">
        <f t="shared" si="22"/>
        <v>8260.122642600943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80</v>
      </c>
      <c r="E114" s="42">
        <f t="shared" si="28"/>
        <v>0</v>
      </c>
      <c r="F114" s="3"/>
      <c r="G114" s="4">
        <f t="shared" si="26"/>
        <v>1.0392707416420481</v>
      </c>
      <c r="H114" s="4">
        <f t="shared" si="18"/>
        <v>0.409161709307893</v>
      </c>
      <c r="I114" s="5">
        <f t="shared" si="19"/>
        <v>0.8926845800048412</v>
      </c>
      <c r="J114" s="9">
        <f t="shared" si="20"/>
        <v>-0.10731541999515881</v>
      </c>
      <c r="K114" s="7">
        <f t="shared" si="27"/>
        <v>1.2981818181818099</v>
      </c>
      <c r="L114" s="5">
        <f t="shared" si="24"/>
        <v>0.009950111247771527</v>
      </c>
      <c r="M114" s="6">
        <f t="shared" si="21"/>
        <v>0.008882310880218371</v>
      </c>
      <c r="O114">
        <f t="shared" si="25"/>
        <v>72000</v>
      </c>
      <c r="P114">
        <f t="shared" si="22"/>
        <v>5147.066990628259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90</v>
      </c>
      <c r="E115" s="42">
        <f t="shared" si="28"/>
        <v>0</v>
      </c>
      <c r="F115" s="3"/>
      <c r="G115" s="4">
        <f t="shared" si="26"/>
        <v>1.1691795843473043</v>
      </c>
      <c r="H115" s="4">
        <f t="shared" si="18"/>
        <v>0.46030692297137965</v>
      </c>
      <c r="I115" s="5">
        <f t="shared" si="19"/>
        <v>1.0042701525054465</v>
      </c>
      <c r="J115" s="9">
        <f t="shared" si="20"/>
        <v>0.0042701525054464895</v>
      </c>
      <c r="K115" s="7">
        <f t="shared" si="27"/>
        <v>1.3126060606060648</v>
      </c>
      <c r="L115" s="5">
        <f t="shared" si="24"/>
        <v>0.010060668039413528</v>
      </c>
      <c r="M115" s="6">
        <f t="shared" si="21"/>
        <v>0.010103628626248496</v>
      </c>
      <c r="O115">
        <f t="shared" si="25"/>
        <v>81900</v>
      </c>
      <c r="P115">
        <f t="shared" si="22"/>
        <v>3895.7433761425377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85</v>
      </c>
      <c r="E116" s="42">
        <f t="shared" si="28"/>
        <v>0</v>
      </c>
      <c r="F116" s="3"/>
      <c r="G116" s="4">
        <f t="shared" si="26"/>
        <v>1.1042251629946762</v>
      </c>
      <c r="H116" s="4">
        <f t="shared" si="18"/>
        <v>0.4347343161396363</v>
      </c>
      <c r="I116" s="5">
        <f t="shared" si="19"/>
        <v>0.9484773662551439</v>
      </c>
      <c r="J116" s="9">
        <f t="shared" si="20"/>
        <v>-0.051522633744856106</v>
      </c>
      <c r="K116" s="7">
        <f t="shared" si="27"/>
        <v>1.3270303030303054</v>
      </c>
      <c r="L116" s="5">
        <f t="shared" si="24"/>
        <v>0.010171224831055422</v>
      </c>
      <c r="M116" s="6">
        <f t="shared" si="21"/>
        <v>0.009647176539348367</v>
      </c>
      <c r="O116">
        <f t="shared" si="25"/>
        <v>78200</v>
      </c>
      <c r="P116">
        <f t="shared" si="22"/>
        <v>661.4462570866652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95</v>
      </c>
      <c r="E117" s="42">
        <f t="shared" si="28"/>
        <v>0</v>
      </c>
      <c r="F117" s="3"/>
      <c r="G117" s="4">
        <f t="shared" si="26"/>
        <v>1.2341340056999321</v>
      </c>
      <c r="H117" s="4">
        <f t="shared" si="18"/>
        <v>0.4858795298031229</v>
      </c>
      <c r="I117" s="5">
        <f t="shared" si="19"/>
        <v>1.060062938755749</v>
      </c>
      <c r="J117" s="9">
        <f t="shared" si="20"/>
        <v>0.060062938755748974</v>
      </c>
      <c r="K117" s="7">
        <f t="shared" si="27"/>
        <v>1.341454545454539</v>
      </c>
      <c r="L117" s="5">
        <f t="shared" si="24"/>
        <v>0.01028178162269726</v>
      </c>
      <c r="M117" s="6">
        <f t="shared" si="21"/>
        <v>0.010899335642601312</v>
      </c>
      <c r="O117">
        <f t="shared" si="25"/>
        <v>88350</v>
      </c>
      <c r="P117">
        <f t="shared" si="22"/>
        <v>8631.364109684131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80</v>
      </c>
      <c r="E118" s="42">
        <f t="shared" si="28"/>
        <v>0</v>
      </c>
      <c r="F118" s="3"/>
      <c r="G118" s="4">
        <f t="shared" si="26"/>
        <v>1.0392707416420481</v>
      </c>
      <c r="H118" s="4">
        <f t="shared" si="18"/>
        <v>0.409161709307893</v>
      </c>
      <c r="I118" s="5">
        <f t="shared" si="19"/>
        <v>0.8926845800048412</v>
      </c>
      <c r="J118" s="9">
        <f t="shared" si="20"/>
        <v>-0.10731541999515881</v>
      </c>
      <c r="K118" s="7">
        <f t="shared" si="27"/>
        <v>1.3558787878787868</v>
      </c>
      <c r="L118" s="5">
        <f t="shared" si="24"/>
        <v>0.010392338414339208</v>
      </c>
      <c r="M118" s="6">
        <f t="shared" si="21"/>
        <v>0.009277080252672574</v>
      </c>
      <c r="O118">
        <f t="shared" si="25"/>
        <v>75200</v>
      </c>
      <c r="P118">
        <f t="shared" si="22"/>
        <v>5375.825523545071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100</v>
      </c>
      <c r="E119" s="42">
        <f t="shared" si="28"/>
        <v>0</v>
      </c>
      <c r="F119" s="3"/>
      <c r="G119" s="4">
        <f t="shared" si="26"/>
        <v>1.2990884270525602</v>
      </c>
      <c r="H119" s="4">
        <f t="shared" si="18"/>
        <v>0.5114521366348662</v>
      </c>
      <c r="I119" s="5">
        <f t="shared" si="19"/>
        <v>1.1158557250060515</v>
      </c>
      <c r="J119" s="9">
        <f t="shared" si="20"/>
        <v>0.11585572500605146</v>
      </c>
      <c r="K119" s="7">
        <f t="shared" si="27"/>
        <v>1.3703030303030346</v>
      </c>
      <c r="L119" s="5">
        <f t="shared" si="24"/>
        <v>0.010502895205981156</v>
      </c>
      <c r="M119" s="6">
        <f t="shared" si="21"/>
        <v>0.011719715744732684</v>
      </c>
      <c r="O119">
        <f t="shared" si="25"/>
        <v>95000</v>
      </c>
      <c r="P119">
        <f t="shared" si="22"/>
        <v>13566.984843225726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85</v>
      </c>
      <c r="E120" s="42">
        <f t="shared" si="28"/>
        <v>0</v>
      </c>
      <c r="F120" s="3"/>
      <c r="G120" s="4">
        <f t="shared" si="26"/>
        <v>1.1042251629946762</v>
      </c>
      <c r="H120" s="4">
        <f t="shared" si="18"/>
        <v>0.4347343161396363</v>
      </c>
      <c r="I120" s="5">
        <f t="shared" si="19"/>
        <v>0.9484773662551439</v>
      </c>
      <c r="J120" s="9">
        <f t="shared" si="20"/>
        <v>-0.051522633744856106</v>
      </c>
      <c r="K120" s="7">
        <f t="shared" si="27"/>
        <v>1.3847272727272752</v>
      </c>
      <c r="L120" s="5">
        <f t="shared" si="24"/>
        <v>0.01061345199762305</v>
      </c>
      <c r="M120" s="6">
        <f t="shared" si="21"/>
        <v>0.010066618997580906</v>
      </c>
      <c r="O120">
        <f t="shared" si="25"/>
        <v>81600</v>
      </c>
      <c r="P120">
        <f t="shared" si="22"/>
        <v>690.2047900034768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85</v>
      </c>
      <c r="E121" s="42">
        <f t="shared" si="28"/>
        <v>0</v>
      </c>
      <c r="F121" s="3"/>
      <c r="G121" s="4">
        <f t="shared" si="26"/>
        <v>1.1042251629946762</v>
      </c>
      <c r="H121" s="4">
        <f aca="true" t="shared" si="30" ref="H121:H152">G121/2.54</f>
        <v>0.4347343161396363</v>
      </c>
      <c r="I121" s="5">
        <f aca="true" t="shared" si="31" ref="I121:I152">(G121/$J$13)</f>
        <v>0.9484773662551439</v>
      </c>
      <c r="J121" s="9">
        <f aca="true" t="shared" si="32" ref="J121:J152">IF(C121&gt;0,I121-1,0)</f>
        <v>-0.051522633744856106</v>
      </c>
      <c r="K121" s="7">
        <f t="shared" si="27"/>
        <v>1.399151515151516</v>
      </c>
      <c r="L121" s="5">
        <f t="shared" si="24"/>
        <v>0.010724008789264942</v>
      </c>
      <c r="M121" s="6">
        <f aca="true" t="shared" si="33" ref="M121:M152">L121*I121</f>
        <v>0.010171479612139026</v>
      </c>
      <c r="O121">
        <f t="shared" si="25"/>
        <v>82450</v>
      </c>
      <c r="P121">
        <f aca="true" t="shared" si="34" ref="P121:P152">C121*ABS(D121-O$207)</f>
        <v>697.3944232326796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85</v>
      </c>
      <c r="E122" s="42">
        <f t="shared" si="28"/>
        <v>0</v>
      </c>
      <c r="F122" s="3"/>
      <c r="G122" s="4">
        <f t="shared" si="26"/>
        <v>1.1042251629946762</v>
      </c>
      <c r="H122" s="4">
        <f t="shared" si="30"/>
        <v>0.4347343161396363</v>
      </c>
      <c r="I122" s="5">
        <f t="shared" si="31"/>
        <v>0.9484773662551439</v>
      </c>
      <c r="J122" s="9">
        <f t="shared" si="32"/>
        <v>-0.051522633744856106</v>
      </c>
      <c r="K122" s="7">
        <f t="shared" si="27"/>
        <v>1.4135757575757566</v>
      </c>
      <c r="L122" s="5">
        <f t="shared" si="24"/>
        <v>0.010834565580906836</v>
      </c>
      <c r="M122" s="6">
        <f t="shared" si="33"/>
        <v>0.010276340226697149</v>
      </c>
      <c r="O122">
        <f t="shared" si="25"/>
        <v>83300</v>
      </c>
      <c r="P122">
        <f t="shared" si="34"/>
        <v>704.5840564618825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70</v>
      </c>
      <c r="E123" s="42">
        <f t="shared" si="28"/>
        <v>0</v>
      </c>
      <c r="F123" s="3"/>
      <c r="G123" s="4">
        <f t="shared" si="26"/>
        <v>0.9093618989367921</v>
      </c>
      <c r="H123" s="4">
        <f t="shared" si="30"/>
        <v>0.35801649564440635</v>
      </c>
      <c r="I123" s="5">
        <f t="shared" si="31"/>
        <v>0.781099007504236</v>
      </c>
      <c r="J123" s="9">
        <f t="shared" si="32"/>
        <v>-0.218900992495764</v>
      </c>
      <c r="K123" s="7">
        <f t="shared" si="27"/>
        <v>1.4279999999999973</v>
      </c>
      <c r="L123" s="5">
        <f t="shared" si="24"/>
        <v>0.010945122372548728</v>
      </c>
      <c r="M123" s="6">
        <f t="shared" si="33"/>
        <v>0.00854922422221022</v>
      </c>
      <c r="O123">
        <f t="shared" si="25"/>
        <v>69300</v>
      </c>
      <c r="P123">
        <f t="shared" si="34"/>
        <v>15561.773689691085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70</v>
      </c>
      <c r="E124" s="42">
        <f t="shared" si="28"/>
        <v>0</v>
      </c>
      <c r="F124" s="3"/>
      <c r="G124" s="4">
        <f t="shared" si="26"/>
        <v>0.9093618989367921</v>
      </c>
      <c r="H124" s="4">
        <f t="shared" si="30"/>
        <v>0.35801649564440635</v>
      </c>
      <c r="I124" s="5">
        <f t="shared" si="31"/>
        <v>0.781099007504236</v>
      </c>
      <c r="J124" s="9">
        <f t="shared" si="32"/>
        <v>-0.218900992495764</v>
      </c>
      <c r="K124" s="7">
        <f t="shared" si="27"/>
        <v>1.442424242424238</v>
      </c>
      <c r="L124" s="5">
        <f t="shared" si="24"/>
        <v>0.011055679164190622</v>
      </c>
      <c r="M124" s="6">
        <f t="shared" si="33"/>
        <v>0.008635580022434556</v>
      </c>
      <c r="O124">
        <f t="shared" si="25"/>
        <v>70000</v>
      </c>
      <c r="P124">
        <f t="shared" si="34"/>
        <v>15718.963322920288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70</v>
      </c>
      <c r="E125" s="42">
        <f t="shared" si="28"/>
        <v>0</v>
      </c>
      <c r="F125" s="3"/>
      <c r="G125" s="4">
        <f t="shared" si="26"/>
        <v>0.9093618989367921</v>
      </c>
      <c r="H125" s="4">
        <f t="shared" si="30"/>
        <v>0.35801649564440635</v>
      </c>
      <c r="I125" s="5">
        <f t="shared" si="31"/>
        <v>0.781099007504236</v>
      </c>
      <c r="J125" s="9">
        <f t="shared" si="32"/>
        <v>-0.218900992495764</v>
      </c>
      <c r="K125" s="7">
        <f t="shared" si="27"/>
        <v>1.4568484848484928</v>
      </c>
      <c r="L125" s="5">
        <f t="shared" si="24"/>
        <v>0.011166235955832623</v>
      </c>
      <c r="M125" s="6">
        <f t="shared" si="33"/>
        <v>0.008721935822658976</v>
      </c>
      <c r="O125">
        <f t="shared" si="25"/>
        <v>70700</v>
      </c>
      <c r="P125">
        <f t="shared" si="34"/>
        <v>15876.152956149492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60</v>
      </c>
      <c r="E126" s="42">
        <f t="shared" si="28"/>
        <v>0</v>
      </c>
      <c r="F126" s="3"/>
      <c r="G126" s="4">
        <f t="shared" si="26"/>
        <v>0.7794530562315362</v>
      </c>
      <c r="H126" s="4">
        <f t="shared" si="30"/>
        <v>0.30687128198091973</v>
      </c>
      <c r="I126" s="5">
        <f t="shared" si="31"/>
        <v>0.6695134350036309</v>
      </c>
      <c r="J126" s="9">
        <f t="shared" si="32"/>
        <v>-0.3304865649963691</v>
      </c>
      <c r="K126" s="7">
        <f t="shared" si="27"/>
        <v>1.4712727272727193</v>
      </c>
      <c r="L126" s="5">
        <f t="shared" si="24"/>
        <v>0.011276792747474408</v>
      </c>
      <c r="M126" s="6">
        <f t="shared" si="33"/>
        <v>0.007549964248185623</v>
      </c>
      <c r="O126">
        <f t="shared" si="25"/>
        <v>61200</v>
      </c>
      <c r="P126">
        <f t="shared" si="34"/>
        <v>26233.342589378695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60</v>
      </c>
      <c r="E127" s="42">
        <f t="shared" si="28"/>
        <v>0</v>
      </c>
      <c r="F127" s="3"/>
      <c r="G127" s="4">
        <f t="shared" si="26"/>
        <v>0.7794530562315362</v>
      </c>
      <c r="H127" s="4">
        <f t="shared" si="30"/>
        <v>0.30687128198091973</v>
      </c>
      <c r="I127" s="5">
        <f t="shared" si="31"/>
        <v>0.6695134350036309</v>
      </c>
      <c r="J127" s="9">
        <f t="shared" si="32"/>
        <v>-0.3304865649963691</v>
      </c>
      <c r="K127" s="7">
        <f t="shared" si="27"/>
        <v>1.4856969696969742</v>
      </c>
      <c r="L127" s="5">
        <f t="shared" si="24"/>
        <v>0.01138734953911641</v>
      </c>
      <c r="M127" s="6">
        <f t="shared" si="33"/>
        <v>0.0076239835055208404</v>
      </c>
      <c r="O127">
        <f t="shared" si="25"/>
        <v>61800</v>
      </c>
      <c r="P127">
        <f t="shared" si="34"/>
        <v>26490.532222607897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60</v>
      </c>
      <c r="E128" s="42">
        <f t="shared" si="28"/>
        <v>0</v>
      </c>
      <c r="F128" s="3"/>
      <c r="G128" s="4">
        <f t="shared" si="26"/>
        <v>0.7794530562315362</v>
      </c>
      <c r="H128" s="4">
        <f t="shared" si="30"/>
        <v>0.30687128198091973</v>
      </c>
      <c r="I128" s="5">
        <f t="shared" si="31"/>
        <v>0.6695134350036309</v>
      </c>
      <c r="J128" s="9">
        <f t="shared" si="32"/>
        <v>-0.3304865649963691</v>
      </c>
      <c r="K128" s="7">
        <f t="shared" si="27"/>
        <v>1.5001212121212149</v>
      </c>
      <c r="L128" s="5">
        <f t="shared" si="24"/>
        <v>0.011497906330758303</v>
      </c>
      <c r="M128" s="6">
        <f t="shared" si="33"/>
        <v>0.007698002762855986</v>
      </c>
      <c r="O128">
        <f t="shared" si="25"/>
        <v>62400</v>
      </c>
      <c r="P128">
        <f t="shared" si="34"/>
        <v>26747.7218558371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70</v>
      </c>
      <c r="E129" s="42">
        <f t="shared" si="28"/>
        <v>0</v>
      </c>
      <c r="F129" s="3"/>
      <c r="G129" s="4">
        <f t="shared" si="26"/>
        <v>0.9093618989367921</v>
      </c>
      <c r="H129" s="4">
        <f t="shared" si="30"/>
        <v>0.35801649564440635</v>
      </c>
      <c r="I129" s="5">
        <f t="shared" si="31"/>
        <v>0.781099007504236</v>
      </c>
      <c r="J129" s="9">
        <f t="shared" si="32"/>
        <v>-0.218900992495764</v>
      </c>
      <c r="K129" s="7">
        <f t="shared" si="27"/>
        <v>1.5145454545454555</v>
      </c>
      <c r="L129" s="5">
        <f t="shared" si="24"/>
        <v>0.011608463122400195</v>
      </c>
      <c r="M129" s="6">
        <f t="shared" si="33"/>
        <v>0.009067359023556317</v>
      </c>
      <c r="O129">
        <f t="shared" si="25"/>
        <v>73500</v>
      </c>
      <c r="P129">
        <f t="shared" si="34"/>
        <v>16504.911489066304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65</v>
      </c>
      <c r="E130" s="42">
        <f t="shared" si="28"/>
        <v>0</v>
      </c>
      <c r="F130" s="3"/>
      <c r="G130" s="4">
        <f t="shared" si="26"/>
        <v>0.8444074775841641</v>
      </c>
      <c r="H130" s="4">
        <f t="shared" si="30"/>
        <v>0.332443888812663</v>
      </c>
      <c r="I130" s="5">
        <f t="shared" si="31"/>
        <v>0.7253062212539335</v>
      </c>
      <c r="J130" s="9">
        <f t="shared" si="32"/>
        <v>-0.2746937787460665</v>
      </c>
      <c r="K130" s="7">
        <f t="shared" si="27"/>
        <v>1.5289696969696962</v>
      </c>
      <c r="L130" s="5">
        <f t="shared" si="24"/>
        <v>0.01171901991404209</v>
      </c>
      <c r="M130" s="6">
        <f t="shared" si="33"/>
        <v>0.008499878050653465</v>
      </c>
      <c r="O130">
        <f t="shared" si="25"/>
        <v>68900</v>
      </c>
      <c r="P130">
        <f t="shared" si="34"/>
        <v>21962.101122295506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50</v>
      </c>
      <c r="E131" s="42">
        <f t="shared" si="28"/>
        <v>0</v>
      </c>
      <c r="F131" s="3"/>
      <c r="G131" s="4">
        <f t="shared" si="26"/>
        <v>0.6495442135262801</v>
      </c>
      <c r="H131" s="4">
        <f t="shared" si="30"/>
        <v>0.2557260683174331</v>
      </c>
      <c r="I131" s="5">
        <f t="shared" si="31"/>
        <v>0.5579278625030257</v>
      </c>
      <c r="J131" s="9">
        <f t="shared" si="32"/>
        <v>-0.44207213749697427</v>
      </c>
      <c r="K131" s="7">
        <f t="shared" si="27"/>
        <v>1.5433939393939369</v>
      </c>
      <c r="L131" s="5">
        <f t="shared" si="24"/>
        <v>0.011829576705683983</v>
      </c>
      <c r="M131" s="6">
        <f t="shared" si="33"/>
        <v>0.0066000504457178494</v>
      </c>
      <c r="O131">
        <f t="shared" si="25"/>
        <v>53500</v>
      </c>
      <c r="P131">
        <f t="shared" si="34"/>
        <v>38219.29075552471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75</v>
      </c>
      <c r="E132" s="42">
        <f t="shared" si="28"/>
        <v>0</v>
      </c>
      <c r="F132" s="3"/>
      <c r="G132" s="4">
        <f t="shared" si="26"/>
        <v>0.9743163202894202</v>
      </c>
      <c r="H132" s="4">
        <f t="shared" si="30"/>
        <v>0.3835891024761497</v>
      </c>
      <c r="I132" s="5">
        <f t="shared" si="31"/>
        <v>0.8368917937545387</v>
      </c>
      <c r="J132" s="9">
        <f t="shared" si="32"/>
        <v>-0.1631082062454613</v>
      </c>
      <c r="K132" s="7">
        <f t="shared" si="27"/>
        <v>1.5578181818181775</v>
      </c>
      <c r="L132" s="5">
        <f t="shared" si="24"/>
        <v>0.011940133497325875</v>
      </c>
      <c r="M132" s="6">
        <f t="shared" si="33"/>
        <v>0.009992599740245705</v>
      </c>
      <c r="O132">
        <f t="shared" si="25"/>
        <v>81000</v>
      </c>
      <c r="P132">
        <f t="shared" si="34"/>
        <v>11576.480388753911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60</v>
      </c>
      <c r="E133" s="42">
        <f t="shared" si="28"/>
        <v>0</v>
      </c>
      <c r="F133" s="3"/>
      <c r="G133" s="4">
        <f t="shared" si="26"/>
        <v>0.7794530562315362</v>
      </c>
      <c r="H133" s="4">
        <f t="shared" si="30"/>
        <v>0.30687128198091973</v>
      </c>
      <c r="I133" s="5">
        <f t="shared" si="31"/>
        <v>0.6695134350036309</v>
      </c>
      <c r="J133" s="9">
        <f t="shared" si="32"/>
        <v>-0.3304865649963691</v>
      </c>
      <c r="K133" s="7">
        <f t="shared" si="27"/>
        <v>1.5722424242424324</v>
      </c>
      <c r="L133" s="5">
        <f t="shared" si="24"/>
        <v>0.012050690288967877</v>
      </c>
      <c r="M133" s="6">
        <f t="shared" si="33"/>
        <v>0.00806809904953178</v>
      </c>
      <c r="O133">
        <f t="shared" si="25"/>
        <v>65400</v>
      </c>
      <c r="P133">
        <f t="shared" si="34"/>
        <v>28033.670021983115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45</v>
      </c>
      <c r="E134" s="42">
        <f t="shared" si="28"/>
        <v>0</v>
      </c>
      <c r="F134" s="3"/>
      <c r="G134" s="4">
        <f t="shared" si="26"/>
        <v>0.5845897921736521</v>
      </c>
      <c r="H134" s="4">
        <f t="shared" si="30"/>
        <v>0.23015346148568983</v>
      </c>
      <c r="I134" s="5">
        <f t="shared" si="31"/>
        <v>0.5021350762527232</v>
      </c>
      <c r="J134" s="9">
        <f t="shared" si="32"/>
        <v>-0.49786492374727676</v>
      </c>
      <c r="K134" s="7">
        <f t="shared" si="27"/>
        <v>1.586666666666673</v>
      </c>
      <c r="L134" s="5">
        <f t="shared" si="24"/>
        <v>0.01216124708060977</v>
      </c>
      <c r="M134" s="6">
        <f t="shared" si="33"/>
        <v>0.006106588730150195</v>
      </c>
      <c r="O134">
        <f t="shared" si="25"/>
        <v>49500</v>
      </c>
      <c r="P134">
        <f t="shared" si="34"/>
        <v>44790.85965521232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50</v>
      </c>
      <c r="E135" s="42">
        <f t="shared" si="28"/>
        <v>0</v>
      </c>
      <c r="F135" s="3" t="s">
        <v>50</v>
      </c>
      <c r="G135" s="4">
        <f t="shared" si="26"/>
        <v>0.6495442135262801</v>
      </c>
      <c r="H135" s="4">
        <f t="shared" si="30"/>
        <v>0.2557260683174331</v>
      </c>
      <c r="I135" s="5">
        <f t="shared" si="31"/>
        <v>0.5579278625030257</v>
      </c>
      <c r="J135" s="9">
        <f t="shared" si="32"/>
        <v>-0.44207213749697427</v>
      </c>
      <c r="K135" s="7">
        <f t="shared" si="27"/>
        <v>1.6010909090908996</v>
      </c>
      <c r="L135" s="5">
        <f t="shared" si="24"/>
        <v>0.012271803872251555</v>
      </c>
      <c r="M135" s="6">
        <f t="shared" si="33"/>
        <v>0.0068467813035016645</v>
      </c>
      <c r="O135">
        <f t="shared" si="25"/>
        <v>55500</v>
      </c>
      <c r="P135">
        <f t="shared" si="34"/>
        <v>39648.04928844152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50</v>
      </c>
      <c r="E136" s="42">
        <f t="shared" si="28"/>
        <v>0</v>
      </c>
      <c r="F136" s="3"/>
      <c r="G136" s="4">
        <f t="shared" si="26"/>
        <v>0.6495442135262801</v>
      </c>
      <c r="H136" s="4">
        <f t="shared" si="30"/>
        <v>0.2557260683174331</v>
      </c>
      <c r="I136" s="5">
        <f t="shared" si="31"/>
        <v>0.5579278625030257</v>
      </c>
      <c r="J136" s="9">
        <f t="shared" si="32"/>
        <v>-0.44207213749697427</v>
      </c>
      <c r="K136" s="7">
        <f t="shared" si="27"/>
        <v>1.6155151515151545</v>
      </c>
      <c r="L136" s="5">
        <f t="shared" si="24"/>
        <v>0.012382360663893557</v>
      </c>
      <c r="M136" s="6">
        <f t="shared" si="33"/>
        <v>0.0069084640179476785</v>
      </c>
      <c r="O136">
        <f t="shared" si="25"/>
        <v>56000</v>
      </c>
      <c r="P136">
        <f t="shared" si="34"/>
        <v>40005.23892167072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50</v>
      </c>
      <c r="E137" s="42">
        <f t="shared" si="28"/>
        <v>0</v>
      </c>
      <c r="F137" s="3"/>
      <c r="G137" s="4">
        <f t="shared" si="26"/>
        <v>0.6495442135262801</v>
      </c>
      <c r="H137" s="4">
        <f t="shared" si="30"/>
        <v>0.2557260683174331</v>
      </c>
      <c r="I137" s="5">
        <f t="shared" si="31"/>
        <v>0.5579278625030257</v>
      </c>
      <c r="J137" s="9">
        <f t="shared" si="32"/>
        <v>-0.44207213749697427</v>
      </c>
      <c r="K137" s="7">
        <f t="shared" si="27"/>
        <v>1.6299393939393951</v>
      </c>
      <c r="L137" s="5">
        <f t="shared" si="24"/>
        <v>0.01249291745553545</v>
      </c>
      <c r="M137" s="6">
        <f t="shared" si="33"/>
        <v>0.006970146732393633</v>
      </c>
      <c r="O137">
        <f t="shared" si="25"/>
        <v>56500</v>
      </c>
      <c r="P137">
        <f t="shared" si="34"/>
        <v>40362.428554899925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60</v>
      </c>
      <c r="E138" s="42">
        <f t="shared" si="28"/>
        <v>0</v>
      </c>
      <c r="F138" s="3"/>
      <c r="G138" s="4">
        <f t="shared" si="26"/>
        <v>0.7794530562315362</v>
      </c>
      <c r="H138" s="4">
        <f t="shared" si="30"/>
        <v>0.30687128198091973</v>
      </c>
      <c r="I138" s="5">
        <f t="shared" si="31"/>
        <v>0.6695134350036309</v>
      </c>
      <c r="J138" s="9">
        <f t="shared" si="32"/>
        <v>-0.3304865649963691</v>
      </c>
      <c r="K138" s="7">
        <f t="shared" si="27"/>
        <v>1.6443636363636358</v>
      </c>
      <c r="L138" s="5">
        <f t="shared" si="24"/>
        <v>0.012603474247177343</v>
      </c>
      <c r="M138" s="6">
        <f t="shared" si="33"/>
        <v>0.008438195336207504</v>
      </c>
      <c r="O138">
        <f t="shared" si="25"/>
        <v>68400</v>
      </c>
      <c r="P138">
        <f t="shared" si="34"/>
        <v>29319.61818812913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60</v>
      </c>
      <c r="E139" s="42">
        <f t="shared" si="28"/>
        <v>0</v>
      </c>
      <c r="F139" s="3"/>
      <c r="G139" s="4">
        <f t="shared" si="26"/>
        <v>0.7794530562315362</v>
      </c>
      <c r="H139" s="4">
        <f t="shared" si="30"/>
        <v>0.30687128198091973</v>
      </c>
      <c r="I139" s="5">
        <f t="shared" si="31"/>
        <v>0.6695134350036309</v>
      </c>
      <c r="J139" s="9">
        <f t="shared" si="32"/>
        <v>-0.3304865649963691</v>
      </c>
      <c r="K139" s="7">
        <f t="shared" si="27"/>
        <v>1.6587878787878765</v>
      </c>
      <c r="L139" s="5">
        <f t="shared" si="24"/>
        <v>0.012714031038819237</v>
      </c>
      <c r="M139" s="6">
        <f t="shared" si="33"/>
        <v>0.00851221459354265</v>
      </c>
      <c r="O139">
        <f t="shared" si="25"/>
        <v>69000</v>
      </c>
      <c r="P139">
        <f t="shared" si="34"/>
        <v>29576.807821358332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70</v>
      </c>
      <c r="E140" s="42">
        <f t="shared" si="28"/>
        <v>0</v>
      </c>
      <c r="F140" s="3"/>
      <c r="G140" s="4">
        <f t="shared" si="26"/>
        <v>0.9093618989367921</v>
      </c>
      <c r="H140" s="4">
        <f t="shared" si="30"/>
        <v>0.35801649564440635</v>
      </c>
      <c r="I140" s="5">
        <f t="shared" si="31"/>
        <v>0.781099007504236</v>
      </c>
      <c r="J140" s="9">
        <f t="shared" si="32"/>
        <v>-0.218900992495764</v>
      </c>
      <c r="K140" s="7">
        <f t="shared" si="27"/>
        <v>1.6732121212121172</v>
      </c>
      <c r="L140" s="5">
        <f t="shared" si="24"/>
        <v>0.012824587830461129</v>
      </c>
      <c r="M140" s="6">
        <f t="shared" si="33"/>
        <v>0.01001727282602409</v>
      </c>
      <c r="O140">
        <f t="shared" si="25"/>
        <v>81200</v>
      </c>
      <c r="P140">
        <f t="shared" si="34"/>
        <v>18233.997454587534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30"/>
        <v>0.46030692297137965</v>
      </c>
      <c r="I141" s="5">
        <f t="shared" si="31"/>
        <v>1.0042701525054465</v>
      </c>
      <c r="J141" s="9">
        <f t="shared" si="32"/>
        <v>0.0042701525054464895</v>
      </c>
      <c r="K141" s="7">
        <f t="shared" si="27"/>
        <v>1.687636363636372</v>
      </c>
      <c r="L141" s="5">
        <f t="shared" si="24"/>
        <v>0.012935144622103132</v>
      </c>
      <c r="M141" s="6">
        <f t="shared" si="33"/>
        <v>0.012990379662319518</v>
      </c>
      <c r="O141">
        <f t="shared" si="25"/>
        <v>105300</v>
      </c>
      <c r="P141">
        <f t="shared" si="34"/>
        <v>5008.812912183263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75</v>
      </c>
      <c r="E142" s="42">
        <f t="shared" si="28"/>
        <v>0</v>
      </c>
      <c r="F142" s="3"/>
      <c r="G142" s="4">
        <f t="shared" si="26"/>
        <v>0.9743163202894202</v>
      </c>
      <c r="H142" s="4">
        <f t="shared" si="30"/>
        <v>0.3835891024761497</v>
      </c>
      <c r="I142" s="5">
        <f t="shared" si="31"/>
        <v>0.8368917937545387</v>
      </c>
      <c r="J142" s="9">
        <f t="shared" si="32"/>
        <v>-0.1631082062454613</v>
      </c>
      <c r="K142" s="7">
        <f t="shared" si="27"/>
        <v>1.7020606060605985</v>
      </c>
      <c r="L142" s="5">
        <f t="shared" si="24"/>
        <v>0.013045701413744917</v>
      </c>
      <c r="M142" s="6">
        <f t="shared" si="33"/>
        <v>0.010917840456935104</v>
      </c>
      <c r="O142">
        <f t="shared" si="25"/>
        <v>88500</v>
      </c>
      <c r="P142">
        <f t="shared" si="34"/>
        <v>12648.376721045941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30"/>
        <v>0.4858795298031229</v>
      </c>
      <c r="I143" s="5">
        <f t="shared" si="31"/>
        <v>1.060062938755749</v>
      </c>
      <c r="J143" s="9">
        <f t="shared" si="32"/>
        <v>0.060062938755748974</v>
      </c>
      <c r="K143" s="7">
        <f t="shared" si="27"/>
        <v>1.7164848484848534</v>
      </c>
      <c r="L143" s="5">
        <f t="shared" si="24"/>
        <v>0.013156258205386918</v>
      </c>
      <c r="M143" s="6">
        <f t="shared" si="33"/>
        <v>0.013946461736231892</v>
      </c>
      <c r="O143">
        <f t="shared" si="25"/>
        <v>113050</v>
      </c>
      <c r="P143">
        <f t="shared" si="34"/>
        <v>11044.433645724857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125</v>
      </c>
      <c r="E144" s="42">
        <f t="shared" si="28"/>
        <v>0</v>
      </c>
      <c r="F144" s="3"/>
      <c r="G144" s="4">
        <f t="shared" si="26"/>
        <v>1.6238605338157002</v>
      </c>
      <c r="H144" s="4">
        <f t="shared" si="30"/>
        <v>0.6393151707935827</v>
      </c>
      <c r="I144" s="5">
        <f t="shared" si="31"/>
        <v>1.3948196562575643</v>
      </c>
      <c r="J144" s="9">
        <f t="shared" si="32"/>
        <v>0.3948196562575643</v>
      </c>
      <c r="K144" s="7">
        <f t="shared" si="27"/>
        <v>1.730909090909094</v>
      </c>
      <c r="L144" s="5">
        <f t="shared" si="24"/>
        <v>0.01326681499702881</v>
      </c>
      <c r="M144" s="6">
        <f t="shared" si="33"/>
        <v>0.018504814333788425</v>
      </c>
      <c r="O144">
        <f t="shared" si="25"/>
        <v>150000</v>
      </c>
      <c r="P144">
        <f t="shared" si="34"/>
        <v>47137.244012495656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60</v>
      </c>
      <c r="E145" s="42">
        <f t="shared" si="28"/>
        <v>0</v>
      </c>
      <c r="F145" s="3"/>
      <c r="G145" s="4">
        <f t="shared" si="26"/>
        <v>0.7794530562315362</v>
      </c>
      <c r="H145" s="4">
        <f t="shared" si="30"/>
        <v>0.30687128198091973</v>
      </c>
      <c r="I145" s="5">
        <f t="shared" si="31"/>
        <v>0.6695134350036309</v>
      </c>
      <c r="J145" s="9">
        <f t="shared" si="32"/>
        <v>-0.3304865649963691</v>
      </c>
      <c r="K145" s="7">
        <f t="shared" si="27"/>
        <v>1.7453333333333205</v>
      </c>
      <c r="L145" s="5">
        <f t="shared" si="24"/>
        <v>0.013377371788670595</v>
      </c>
      <c r="M145" s="6">
        <f t="shared" si="33"/>
        <v>0.008956330137553516</v>
      </c>
      <c r="O145">
        <f t="shared" si="25"/>
        <v>72600</v>
      </c>
      <c r="P145">
        <f t="shared" si="34"/>
        <v>31119.94562073355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55</v>
      </c>
      <c r="E146" s="42">
        <f t="shared" si="28"/>
        <v>0</v>
      </c>
      <c r="F146" s="3"/>
      <c r="G146" s="4">
        <f t="shared" si="26"/>
        <v>0.7144986348789081</v>
      </c>
      <c r="H146" s="4">
        <f t="shared" si="30"/>
        <v>0.2812986751491764</v>
      </c>
      <c r="I146" s="5">
        <f t="shared" si="31"/>
        <v>0.6137206487533283</v>
      </c>
      <c r="J146" s="9">
        <f t="shared" si="32"/>
        <v>-0.3862793512466717</v>
      </c>
      <c r="K146" s="7">
        <f t="shared" si="27"/>
        <v>1.7597575757575896</v>
      </c>
      <c r="L146" s="5">
        <f t="shared" si="24"/>
        <v>0.013487928580312706</v>
      </c>
      <c r="M146" s="6">
        <f t="shared" si="33"/>
        <v>0.008277820278648072</v>
      </c>
      <c r="O146">
        <f t="shared" si="25"/>
        <v>67100</v>
      </c>
      <c r="P146">
        <f t="shared" si="34"/>
        <v>37477.135253962755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55</v>
      </c>
      <c r="E147" s="42">
        <f t="shared" si="28"/>
        <v>0</v>
      </c>
      <c r="F147" s="3"/>
      <c r="G147" s="4">
        <f t="shared" si="26"/>
        <v>0.7144986348789081</v>
      </c>
      <c r="H147" s="4">
        <f t="shared" si="30"/>
        <v>0.2812986751491764</v>
      </c>
      <c r="I147" s="5">
        <f t="shared" si="31"/>
        <v>0.6137206487533283</v>
      </c>
      <c r="J147" s="9">
        <f t="shared" si="32"/>
        <v>-0.3862793512466717</v>
      </c>
      <c r="K147" s="7">
        <f t="shared" si="27"/>
        <v>1.774181818181816</v>
      </c>
      <c r="L147" s="5">
        <f t="shared" si="24"/>
        <v>0.01359848537195449</v>
      </c>
      <c r="M147" s="6">
        <f t="shared" si="33"/>
        <v>0.008345671264538555</v>
      </c>
      <c r="O147">
        <f t="shared" si="25"/>
        <v>67650</v>
      </c>
      <c r="P147">
        <f t="shared" si="34"/>
        <v>37784.32488719196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70</v>
      </c>
      <c r="E148" s="42">
        <f t="shared" si="28"/>
        <v>0</v>
      </c>
      <c r="F148" s="3"/>
      <c r="G148" s="4">
        <f t="shared" si="26"/>
        <v>0.9093618989367921</v>
      </c>
      <c r="H148" s="4">
        <f t="shared" si="30"/>
        <v>0.35801649564440635</v>
      </c>
      <c r="I148" s="5">
        <f t="shared" si="31"/>
        <v>0.781099007504236</v>
      </c>
      <c r="J148" s="9">
        <f t="shared" si="32"/>
        <v>-0.218900992495764</v>
      </c>
      <c r="K148" s="7">
        <f t="shared" si="27"/>
        <v>1.7886060606060568</v>
      </c>
      <c r="L148" s="5">
        <f t="shared" si="24"/>
        <v>0.013709042163596384</v>
      </c>
      <c r="M148" s="6">
        <f t="shared" si="33"/>
        <v>0.01070811922781886</v>
      </c>
      <c r="O148">
        <f t="shared" si="25"/>
        <v>86800</v>
      </c>
      <c r="P148">
        <f t="shared" si="34"/>
        <v>19491.51452042116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60</v>
      </c>
      <c r="E149" s="42">
        <f t="shared" si="28"/>
        <v>0</v>
      </c>
      <c r="F149" s="3"/>
      <c r="G149" s="4">
        <f t="shared" si="26"/>
        <v>0.7794530562315362</v>
      </c>
      <c r="H149" s="4">
        <f t="shared" si="30"/>
        <v>0.30687128198091973</v>
      </c>
      <c r="I149" s="5">
        <f t="shared" si="31"/>
        <v>0.6695134350036309</v>
      </c>
      <c r="J149" s="9">
        <f t="shared" si="32"/>
        <v>-0.3304865649963691</v>
      </c>
      <c r="K149" s="7">
        <f t="shared" si="27"/>
        <v>1.8030303030302974</v>
      </c>
      <c r="L149" s="5">
        <f t="shared" si="24"/>
        <v>0.013819598955238276</v>
      </c>
      <c r="M149" s="6">
        <f t="shared" si="33"/>
        <v>0.009252407166894168</v>
      </c>
      <c r="O149">
        <f t="shared" si="25"/>
        <v>75000</v>
      </c>
      <c r="P149">
        <f t="shared" si="34"/>
        <v>32148.70415365036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95</v>
      </c>
      <c r="E150" s="42">
        <f t="shared" si="28"/>
        <v>0</v>
      </c>
      <c r="F150" s="3"/>
      <c r="G150" s="4">
        <f t="shared" si="26"/>
        <v>1.2341340056999321</v>
      </c>
      <c r="H150" s="4">
        <f t="shared" si="30"/>
        <v>0.4858795298031229</v>
      </c>
      <c r="I150" s="5">
        <f t="shared" si="31"/>
        <v>1.060062938755749</v>
      </c>
      <c r="J150" s="9">
        <f t="shared" si="32"/>
        <v>0.060062938755748974</v>
      </c>
      <c r="K150" s="7">
        <f t="shared" si="27"/>
        <v>1.8174545454545523</v>
      </c>
      <c r="L150" s="5">
        <f t="shared" si="24"/>
        <v>0.01393015574688028</v>
      </c>
      <c r="M150" s="6">
        <f t="shared" si="33"/>
        <v>0.014766841838363194</v>
      </c>
      <c r="O150">
        <f t="shared" si="25"/>
        <v>119700</v>
      </c>
      <c r="P150">
        <f t="shared" si="34"/>
        <v>11694.106213120436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60</v>
      </c>
      <c r="E151" s="42">
        <f t="shared" si="28"/>
        <v>0</v>
      </c>
      <c r="F151" s="3"/>
      <c r="G151" s="4">
        <f t="shared" si="26"/>
        <v>0.7794530562315362</v>
      </c>
      <c r="H151" s="4">
        <f t="shared" si="30"/>
        <v>0.30687128198091973</v>
      </c>
      <c r="I151" s="5">
        <f t="shared" si="31"/>
        <v>0.6695134350036309</v>
      </c>
      <c r="J151" s="9">
        <f t="shared" si="32"/>
        <v>-0.3304865649963691</v>
      </c>
      <c r="K151" s="7">
        <f t="shared" si="27"/>
        <v>1.8318787878787788</v>
      </c>
      <c r="L151" s="5">
        <f t="shared" si="24"/>
        <v>0.014040712538522062</v>
      </c>
      <c r="M151" s="6">
        <f t="shared" si="33"/>
        <v>0.009400445681564456</v>
      </c>
      <c r="O151">
        <f t="shared" si="25"/>
        <v>76200</v>
      </c>
      <c r="P151">
        <f t="shared" si="34"/>
        <v>32663.083420108767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65</v>
      </c>
      <c r="E152" s="42">
        <f t="shared" si="28"/>
        <v>0</v>
      </c>
      <c r="F152" s="3"/>
      <c r="G152" s="4">
        <f t="shared" si="26"/>
        <v>0.8444074775841641</v>
      </c>
      <c r="H152" s="4">
        <f t="shared" si="30"/>
        <v>0.332443888812663</v>
      </c>
      <c r="I152" s="5">
        <f t="shared" si="31"/>
        <v>0.7253062212539335</v>
      </c>
      <c r="J152" s="9">
        <f t="shared" si="32"/>
        <v>-0.2746937787460665</v>
      </c>
      <c r="K152" s="7">
        <f t="shared" si="27"/>
        <v>1.8463030303030337</v>
      </c>
      <c r="L152" s="5">
        <f t="shared" si="24"/>
        <v>0.014151269330164066</v>
      </c>
      <c r="M152" s="6">
        <f t="shared" si="33"/>
        <v>0.010264003683807981</v>
      </c>
      <c r="O152">
        <f t="shared" si="25"/>
        <v>83200</v>
      </c>
      <c r="P152">
        <f t="shared" si="34"/>
        <v>26520.27305333797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80</v>
      </c>
      <c r="E153" s="42">
        <f aca="true" t="shared" si="36" ref="E153:E204">IF(AND(D153="",C153&lt;&gt;""),$J$16,0)</f>
        <v>0</v>
      </c>
      <c r="F153" s="3"/>
      <c r="G153" s="4">
        <f t="shared" si="26"/>
        <v>1.0392707416420481</v>
      </c>
      <c r="H153" s="4">
        <f aca="true" t="shared" si="37" ref="H153:H204">G153/2.54</f>
        <v>0.409161709307893</v>
      </c>
      <c r="I153" s="5">
        <f>(G153/$J$13)</f>
        <v>0.8926845800048412</v>
      </c>
      <c r="J153" s="9">
        <f aca="true" t="shared" si="38" ref="J153:J184">IF(C153&gt;0,I153-1,0)</f>
        <v>-0.10731541999515881</v>
      </c>
      <c r="K153" s="7">
        <f t="shared" si="27"/>
        <v>1.8607272727272886</v>
      </c>
      <c r="L153" s="5">
        <f t="shared" si="24"/>
        <v>0.014261826121806067</v>
      </c>
      <c r="M153" s="6">
        <f aca="true" t="shared" si="39" ref="M153:M184">L153*I153</f>
        <v>0.012731312261646522</v>
      </c>
      <c r="O153">
        <f t="shared" si="25"/>
        <v>103200</v>
      </c>
      <c r="P153">
        <f aca="true" t="shared" si="40" ref="P153:P184">C153*ABS(D153-O$207)</f>
        <v>7377.462686567172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125</v>
      </c>
      <c r="E154" s="42">
        <f t="shared" si="36"/>
        <v>0</v>
      </c>
      <c r="F154" s="3"/>
      <c r="G154" s="4">
        <f t="shared" si="26"/>
        <v>1.6238605338157002</v>
      </c>
      <c r="H154" s="4">
        <f t="shared" si="37"/>
        <v>0.6393151707935827</v>
      </c>
      <c r="I154" s="5">
        <f>(G154/$J$13)</f>
        <v>1.3948196562575643</v>
      </c>
      <c r="J154" s="9">
        <f t="shared" si="38"/>
        <v>0.3948196562575643</v>
      </c>
      <c r="K154" s="7">
        <f t="shared" si="27"/>
        <v>1.8751515151515008</v>
      </c>
      <c r="L154" s="5">
        <f aca="true" t="shared" si="42" ref="L154:L204">(K154/K$206)</f>
        <v>0.014372382913447742</v>
      </c>
      <c r="M154" s="6">
        <f t="shared" si="39"/>
        <v>0.02004688219493727</v>
      </c>
      <c r="O154">
        <f aca="true" t="shared" si="43" ref="O154:O204">(D154+E154)*C154</f>
        <v>162500</v>
      </c>
      <c r="P154">
        <f t="shared" si="40"/>
        <v>51065.347680203624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135</v>
      </c>
      <c r="E155" s="42">
        <f t="shared" si="36"/>
        <v>0</v>
      </c>
      <c r="F155" s="3"/>
      <c r="G155" s="4">
        <f aca="true" t="shared" si="44" ref="G155:G204">(D155+E155)/$J$19</f>
        <v>1.7537693765209563</v>
      </c>
      <c r="H155" s="4">
        <f t="shared" si="37"/>
        <v>0.6904603844570694</v>
      </c>
      <c r="I155" s="5">
        <f aca="true" t="shared" si="45" ref="I155:I204">(G155/$J$13)</f>
        <v>1.5064052287581695</v>
      </c>
      <c r="J155" s="9">
        <f t="shared" si="38"/>
        <v>0.5064052287581695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0.014482939705089744</v>
      </c>
      <c r="M155" s="6">
        <f t="shared" si="39"/>
        <v>0.02181717609953649</v>
      </c>
      <c r="O155">
        <f t="shared" si="43"/>
        <v>176850</v>
      </c>
      <c r="P155">
        <f t="shared" si="40"/>
        <v>64558.15804697442</v>
      </c>
    </row>
    <row r="156" spans="1:16" ht="13.5" thickBot="1">
      <c r="A156" s="3">
        <f t="shared" si="41"/>
        <v>132</v>
      </c>
      <c r="B156" s="3"/>
      <c r="C156" s="12">
        <v>1320</v>
      </c>
      <c r="D156" s="43">
        <v>125</v>
      </c>
      <c r="E156" s="42">
        <f t="shared" si="36"/>
        <v>0</v>
      </c>
      <c r="F156" s="3"/>
      <c r="G156" s="4">
        <f t="shared" si="44"/>
        <v>1.6238605338157002</v>
      </c>
      <c r="H156" s="4">
        <f t="shared" si="37"/>
        <v>0.6393151707935827</v>
      </c>
      <c r="I156" s="5">
        <f t="shared" si="45"/>
        <v>1.3948196562575643</v>
      </c>
      <c r="J156" s="9">
        <f t="shared" si="38"/>
        <v>0.3948196562575643</v>
      </c>
      <c r="K156" s="7">
        <f t="shared" si="46"/>
        <v>1.9040000000000106</v>
      </c>
      <c r="L156" s="5">
        <f t="shared" si="42"/>
        <v>0.014593496496731747</v>
      </c>
      <c r="M156" s="6">
        <f t="shared" si="39"/>
        <v>0.020355295767167346</v>
      </c>
      <c r="O156">
        <f t="shared" si="43"/>
        <v>165000</v>
      </c>
      <c r="P156">
        <f t="shared" si="40"/>
        <v>51850.96841374522</v>
      </c>
    </row>
    <row r="157" spans="1:16" ht="13.5" thickBot="1">
      <c r="A157" s="3">
        <f t="shared" si="41"/>
        <v>133</v>
      </c>
      <c r="B157" s="3"/>
      <c r="C157" s="12">
        <v>1330</v>
      </c>
      <c r="D157" s="43">
        <v>140</v>
      </c>
      <c r="E157" s="42">
        <f t="shared" si="36"/>
        <v>0</v>
      </c>
      <c r="F157" s="3"/>
      <c r="G157" s="4">
        <f t="shared" si="44"/>
        <v>1.8187237978735842</v>
      </c>
      <c r="H157" s="4">
        <f t="shared" si="37"/>
        <v>0.7160329912888127</v>
      </c>
      <c r="I157" s="5">
        <f t="shared" si="45"/>
        <v>1.562198015008472</v>
      </c>
      <c r="J157" s="9">
        <f t="shared" si="38"/>
        <v>0.562198015008472</v>
      </c>
      <c r="K157" s="7">
        <f t="shared" si="46"/>
        <v>1.918424242424237</v>
      </c>
      <c r="L157" s="5">
        <f t="shared" si="42"/>
        <v>0.014704053288373532</v>
      </c>
      <c r="M157" s="6">
        <f t="shared" si="39"/>
        <v>0.022970642859675927</v>
      </c>
      <c r="O157">
        <f t="shared" si="43"/>
        <v>186200</v>
      </c>
      <c r="P157">
        <f t="shared" si="40"/>
        <v>72193.77878051602</v>
      </c>
    </row>
    <row r="158" spans="1:16" ht="13.5" thickBot="1">
      <c r="A158" s="3">
        <f t="shared" si="41"/>
        <v>134</v>
      </c>
      <c r="B158" s="3"/>
      <c r="C158" s="12">
        <v>1340</v>
      </c>
      <c r="D158" s="43">
        <v>125</v>
      </c>
      <c r="E158" s="42">
        <f t="shared" si="36"/>
        <v>0</v>
      </c>
      <c r="F158" s="3"/>
      <c r="G158" s="4">
        <f t="shared" si="44"/>
        <v>1.6238605338157002</v>
      </c>
      <c r="H158" s="4">
        <f t="shared" si="37"/>
        <v>0.6393151707935827</v>
      </c>
      <c r="I158" s="5">
        <f t="shared" si="45"/>
        <v>1.3948196562575643</v>
      </c>
      <c r="J158" s="9">
        <f t="shared" si="38"/>
        <v>0.3948196562575643</v>
      </c>
      <c r="K158" s="7">
        <f t="shared" si="46"/>
        <v>1.9328484848484777</v>
      </c>
      <c r="L158" s="5">
        <f t="shared" si="42"/>
        <v>0.014814610080015424</v>
      </c>
      <c r="M158" s="6">
        <f t="shared" si="39"/>
        <v>0.02066370933939696</v>
      </c>
      <c r="O158">
        <f t="shared" si="43"/>
        <v>167500</v>
      </c>
      <c r="P158">
        <f t="shared" si="40"/>
        <v>52636.58914728682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90450</v>
      </c>
      <c r="D206" s="3">
        <f>SUM(D25:D204)</f>
        <v>11475</v>
      </c>
      <c r="E206" s="3">
        <f>SUM(E25:E204)</f>
        <v>533.7209302325581</v>
      </c>
      <c r="F206" s="3"/>
      <c r="G206" s="4">
        <f>SUM(G25:G204)</f>
        <v>156.00390384168975</v>
      </c>
      <c r="H206" s="28">
        <f>SUM(H25:H204)</f>
        <v>61.418859780192776</v>
      </c>
      <c r="I206" s="3"/>
      <c r="J206" s="3"/>
      <c r="K206" s="28">
        <f>SUM(K25:K204)</f>
        <v>130.46907575757575</v>
      </c>
      <c r="L206" s="8">
        <f>SUM(L25:L204)</f>
        <v>0.9999999999999999</v>
      </c>
      <c r="M206" s="4">
        <f>SUM(M25:M204)</f>
        <v>0.9565004584403557</v>
      </c>
      <c r="O206">
        <f>SUM(O25:O205)</f>
        <v>7753280.23255814</v>
      </c>
      <c r="P206" s="21">
        <f>SUM(P25:P205)</f>
        <v>1608750.668749277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85.71896332292029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2008-06-11T16:19:33Z</cp:lastPrinted>
  <dcterms:created xsi:type="dcterms:W3CDTF">2002-09-25T14:19:03Z</dcterms:created>
  <dcterms:modified xsi:type="dcterms:W3CDTF">2011-05-24T13:26:59Z</dcterms:modified>
  <cp:category/>
  <cp:version/>
  <cp:contentType/>
  <cp:contentStatus/>
</cp:coreProperties>
</file>