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<sst xmlns="http://schemas.openxmlformats.org/spreadsheetml/2006/main" count="63" uniqueCount="54">
  <si>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</si>
  <si>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</si>
  <si>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</si>
  <si>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</si>
  <si>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</si>
  <si>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</si>
  <si>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</si>
  <si>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</si>
  <si>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</si>
  <si>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</si>
  <si>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</si>
  <si>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</si>
  <si>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</si>
  <si>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</si>
  <si>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</si>
  <si>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</si>
  <si>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</si>
  <si>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</si>
  <si>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</si>
  <si>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</si>
  <si>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</si>
  <si>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</si>
  <si>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</si>
  <si>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</si>
  <si>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</si>
  <si>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</si>
  <si>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</si>
  <si>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</si>
  <si>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</si>
  <si>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</si>
  <si>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</si>
  <si>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</si>
  <si>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</si>
  <si>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</si>
  <si>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</si>
  <si>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</si>
  <si>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</si>
  <si>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</si>
  <si>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</si>
  <si>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</si>
  <si>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</si>
  <si>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</si>
  <si>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</si>
  <si>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</si>
  <si>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</si>
  <si>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 xml:space="preserve">steady </t>
  </si>
  <si>
    <t>Inches/Hour</t>
  </si>
  <si>
    <t>MSU Extension Irrigation System Evaluation Tool,5-11</t>
  </si>
  <si>
    <t>Integrity check</t>
  </si>
  <si>
    <t>Hole in cup</t>
  </si>
  <si>
    <t>Leak in the line</t>
  </si>
  <si>
    <t>Two Tower Valley</t>
  </si>
  <si>
    <t>South Bend, IN 6-13-11 raw</t>
  </si>
  <si>
    <t>1mph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</si>
</sst>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3" borderId="20" xfId="0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2">
                  <c:v>160</c:v>
                </c:pt>
                <c:pt idx="3">
                  <c:v>150</c:v>
                </c:pt>
                <c:pt idx="4">
                  <c:v>180</c:v>
                </c:pt>
                <c:pt idx="5">
                  <c:v>195</c:v>
                </c:pt>
                <c:pt idx="6">
                  <c:v>245</c:v>
                </c:pt>
                <c:pt idx="7">
                  <c:v>295</c:v>
                </c:pt>
                <c:pt idx="8">
                  <c:v>280</c:v>
                </c:pt>
                <c:pt idx="9">
                  <c:v>260</c:v>
                </c:pt>
                <c:pt idx="10">
                  <c:v>260</c:v>
                </c:pt>
                <c:pt idx="11">
                  <c:v>250</c:v>
                </c:pt>
                <c:pt idx="12">
                  <c:v>195</c:v>
                </c:pt>
                <c:pt idx="13">
                  <c:v>220</c:v>
                </c:pt>
                <c:pt idx="14">
                  <c:v>245</c:v>
                </c:pt>
                <c:pt idx="15">
                  <c:v>260</c:v>
                </c:pt>
                <c:pt idx="16">
                  <c:v>190</c:v>
                </c:pt>
                <c:pt idx="17">
                  <c:v>250</c:v>
                </c:pt>
                <c:pt idx="18">
                  <c:v>245</c:v>
                </c:pt>
                <c:pt idx="19">
                  <c:v>250</c:v>
                </c:pt>
                <c:pt idx="20">
                  <c:v>270</c:v>
                </c:pt>
                <c:pt idx="21">
                  <c:v>280</c:v>
                </c:pt>
                <c:pt idx="22">
                  <c:v>240</c:v>
                </c:pt>
                <c:pt idx="23">
                  <c:v>300</c:v>
                </c:pt>
                <c:pt idx="24">
                  <c:v>300</c:v>
                </c:pt>
                <c:pt idx="25">
                  <c:v>285</c:v>
                </c:pt>
                <c:pt idx="26">
                  <c:v>280</c:v>
                </c:pt>
                <c:pt idx="27">
                  <c:v>280</c:v>
                </c:pt>
                <c:pt idx="28">
                  <c:v>260</c:v>
                </c:pt>
                <c:pt idx="29">
                  <c:v>280</c:v>
                </c:pt>
                <c:pt idx="30">
                  <c:v>260</c:v>
                </c:pt>
                <c:pt idx="31">
                  <c:v>290</c:v>
                </c:pt>
                <c:pt idx="32">
                  <c:v>280</c:v>
                </c:pt>
                <c:pt idx="33">
                  <c:v>300</c:v>
                </c:pt>
                <c:pt idx="34">
                  <c:v>360</c:v>
                </c:pt>
                <c:pt idx="35">
                  <c:v>265</c:v>
                </c:pt>
                <c:pt idx="36">
                  <c:v>320</c:v>
                </c:pt>
                <c:pt idx="37">
                  <c:v>240</c:v>
                </c:pt>
                <c:pt idx="38">
                  <c:v>275</c:v>
                </c:pt>
                <c:pt idx="39">
                  <c:v>220</c:v>
                </c:pt>
                <c:pt idx="40">
                  <c:v>250</c:v>
                </c:pt>
                <c:pt idx="41">
                  <c:v>220</c:v>
                </c:pt>
                <c:pt idx="42">
                  <c:v>185</c:v>
                </c:pt>
              </c:numCache>
            </c:numRef>
          </c:yVal>
          <c:smooth val="0"/>
        </c:ser>
        <c:axId val="56583448"/>
        <c:axId val="61958201"/>
      </c:scatterChart>
      <c:valAx>
        <c:axId val="5658344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58201"/>
        <c:crosses val="autoZero"/>
        <c:crossBetween val="midCat"/>
        <c:dispUnits/>
      </c:valAx>
      <c:valAx>
        <c:axId val="61958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83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.71025"/>
          <c:w val="0.140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</cdr:x>
      <cdr:y>0.15025</cdr:y>
    </cdr:from>
    <cdr:to>
      <cdr:x>0.269</cdr:x>
      <cdr:y>0.78875</cdr:y>
    </cdr:to>
    <cdr:sp>
      <cdr:nvSpPr>
        <cdr:cNvPr id="1" name="Line 4"/>
        <cdr:cNvSpPr>
          <a:spLocks/>
        </cdr:cNvSpPr>
      </cdr:nvSpPr>
      <cdr:spPr>
        <a:xfrm>
          <a:off x="2324100" y="88582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0.5605</cdr:x>
      <cdr:y>0.079</cdr:y>
    </cdr:from>
    <cdr:to>
      <cdr:x>0.641</cdr:x>
      <cdr:y>0.107</cdr:y>
    </cdr:to>
    <cdr:sp>
      <cdr:nvSpPr>
        <cdr:cNvPr id="2" name="Text Box 5"/>
        <cdr:cNvSpPr txBox="1">
          <a:spLocks noChangeArrowheads="1"/>
        </cdr:cNvSpPr>
      </cdr:nvSpPr>
      <cdr:spPr>
        <a:xfrm>
          <a:off x="4857750" y="4667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0.236</cdr:x>
      <cdr:y>0.113</cdr:y>
    </cdr:from>
    <cdr:to>
      <cdr:x>0.32025</cdr:x>
      <cdr:y>0.14725</cdr:y>
    </cdr:to>
    <cdr:sp>
      <cdr:nvSpPr>
        <cdr:cNvPr id="3" name="Text Box 6"/>
        <cdr:cNvSpPr txBox="1">
          <a:spLocks noChangeArrowheads="1"/>
        </cdr:cNvSpPr>
      </cdr:nvSpPr>
      <cdr:spPr>
        <a:xfrm>
          <a:off x="2038350" y="66675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0.4375</cdr:x>
      <cdr:y>0.14725</cdr:y>
    </cdr:from>
    <cdr:to>
      <cdr:x>0.442</cdr:x>
      <cdr:y>0.787</cdr:y>
    </cdr:to>
    <cdr:sp>
      <cdr:nvSpPr>
        <cdr:cNvPr id="4" name="Line 12"/>
        <cdr:cNvSpPr>
          <a:spLocks/>
        </cdr:cNvSpPr>
      </cdr:nvSpPr>
      <cdr:spPr>
        <a:xfrm flipH="1" flipV="1">
          <a:off x="3790950" y="866775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0.11925</cdr:y>
    </cdr:from>
    <cdr:to>
      <cdr:x>0.51025</cdr:x>
      <cdr:y>0.155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95700" y="704850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0.6035</cdr:x>
      <cdr:y>0.113</cdr:y>
    </cdr:from>
    <cdr:to>
      <cdr:x>0.61175</cdr:x>
      <cdr:y>0.791</cdr:y>
    </cdr:to>
    <cdr:sp>
      <cdr:nvSpPr>
        <cdr:cNvPr id="6" name="Line 16"/>
        <cdr:cNvSpPr>
          <a:spLocks/>
        </cdr:cNvSpPr>
      </cdr:nvSpPr>
      <cdr:spPr>
        <a:xfrm flipH="1" flipV="1">
          <a:off x="5229225" y="666750"/>
          <a:ext cx="7620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0.7875</cdr:x>
      <cdr:y>0.1565</cdr:y>
    </cdr:from>
    <cdr:to>
      <cdr:x>0.78825</cdr:x>
      <cdr:y>0.787</cdr:y>
    </cdr:to>
    <cdr:sp>
      <cdr:nvSpPr>
        <cdr:cNvPr id="7" name="Line 18"/>
        <cdr:cNvSpPr>
          <a:spLocks/>
        </cdr:cNvSpPr>
      </cdr:nvSpPr>
      <cdr:spPr>
        <a:xfrm flipH="1" flipV="1">
          <a:off x="6819900" y="923925"/>
          <a:ext cx="95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0.7575</cdr:x>
      <cdr:y>0.11625</cdr:y>
    </cdr:from>
    <cdr:to>
      <cdr:x>0.84325</cdr:x>
      <cdr:y>0.1495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62725" y="68580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47</v>
      </c>
    </row>
    <row r="2" spans="1:11" ht="24" customHeight="1" thickBot="1">
      <c r="A2" t="s">
        <v>11</v>
      </c>
      <c r="B2" s="15" t="s">
        <v>52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88.67328268641963</v>
      </c>
    </row>
    <row r="4" spans="1:12" ht="13.5" thickBot="1">
      <c r="A4" t="s">
        <v>0</v>
      </c>
      <c r="C4" s="15" t="s">
        <v>51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0.039952677824227845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53</v>
      </c>
      <c r="M7" s="14"/>
    </row>
    <row r="8" spans="2:13" ht="13.5" thickBot="1">
      <c r="B8" s="14" t="s">
        <v>28</v>
      </c>
      <c r="C8" s="49">
        <v>64</v>
      </c>
      <c r="D8" s="30"/>
      <c r="E8" s="30"/>
      <c r="F8" s="30"/>
      <c r="G8" s="30"/>
      <c r="H8" s="31" t="s">
        <v>31</v>
      </c>
      <c r="J8" s="49" t="s">
        <v>45</v>
      </c>
      <c r="M8" s="14"/>
    </row>
    <row r="9" spans="2:13" ht="13.5" thickBot="1">
      <c r="B9" s="14" t="s">
        <v>29</v>
      </c>
      <c r="C9" s="49">
        <v>38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20</v>
      </c>
      <c r="J11" s="38" t="s">
        <v>46</v>
      </c>
      <c r="K11" s="60">
        <f>(60/H12)</f>
        <v>3.119858033472683</v>
      </c>
      <c r="M11" s="14"/>
    </row>
    <row r="12" spans="2:13" ht="12.75">
      <c r="B12" s="38" t="s">
        <v>36</v>
      </c>
      <c r="H12" s="48">
        <f>(H11/J14)</f>
        <v>19.23164431081968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2.6414798016735386</v>
      </c>
      <c r="Q13" s="38"/>
    </row>
    <row r="14" spans="3:17" ht="13.5" thickBot="1">
      <c r="C14" s="14" t="s">
        <v>22</v>
      </c>
      <c r="D14" s="49">
        <v>510</v>
      </c>
      <c r="E14" s="30"/>
      <c r="H14" s="14" t="s">
        <v>17</v>
      </c>
      <c r="J14" s="56">
        <f>(J13/2.54)</f>
        <v>1.0399526778242278</v>
      </c>
      <c r="Q14" s="38"/>
    </row>
    <row r="15" spans="3:10" ht="13.5" thickBot="1">
      <c r="C15" s="14" t="s">
        <v>23</v>
      </c>
      <c r="D15" s="49">
        <v>10</v>
      </c>
      <c r="E15" s="30"/>
      <c r="G15" s="62" t="s">
        <v>48</v>
      </c>
      <c r="H15" s="29"/>
      <c r="J15" s="61">
        <f>SUM(L25:L204)</f>
        <v>1.0000000000000002</v>
      </c>
    </row>
    <row r="16" spans="3:10" ht="12.75">
      <c r="C16" s="14"/>
      <c r="D16" s="50"/>
      <c r="E16" s="30"/>
      <c r="H16" s="29" t="s">
        <v>39</v>
      </c>
      <c r="J16" s="57">
        <f>D206/D17</f>
        <v>252.9268292682927</v>
      </c>
    </row>
    <row r="17" spans="3:10" ht="12.75">
      <c r="C17" s="14" t="s">
        <v>37</v>
      </c>
      <c r="D17" s="47">
        <v>41</v>
      </c>
      <c r="E17" s="30"/>
      <c r="H17" s="27" t="s">
        <v>19</v>
      </c>
      <c r="J17" s="58">
        <f>0.7*(D206/D18)</f>
        <v>142.33333333333334</v>
      </c>
    </row>
    <row r="18" spans="3:10" ht="12.75">
      <c r="C18" s="14" t="s">
        <v>38</v>
      </c>
      <c r="D18" s="51">
        <v>51</v>
      </c>
      <c r="E18" s="1"/>
      <c r="H18" s="14" t="s">
        <v>25</v>
      </c>
      <c r="J18" s="56">
        <f>K$206</f>
        <v>12.421075757575757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72" t="s">
        <v>1</v>
      </c>
      <c r="B22" s="73"/>
      <c r="C22" s="72" t="s">
        <v>2</v>
      </c>
      <c r="D22" s="72" t="s">
        <v>3</v>
      </c>
      <c r="E22" s="34" t="s">
        <v>40</v>
      </c>
      <c r="F22" s="73" t="s">
        <v>33</v>
      </c>
      <c r="G22" s="72" t="s">
        <v>42</v>
      </c>
      <c r="H22" s="72" t="s">
        <v>43</v>
      </c>
      <c r="I22" s="72" t="s">
        <v>6</v>
      </c>
      <c r="J22" s="72" t="s">
        <v>7</v>
      </c>
      <c r="K22" s="72" t="s">
        <v>8</v>
      </c>
      <c r="L22" s="72" t="s">
        <v>9</v>
      </c>
      <c r="M22" s="72" t="s">
        <v>16</v>
      </c>
      <c r="N22" s="70"/>
    </row>
    <row r="23" spans="1:14" ht="25.5">
      <c r="A23" s="72"/>
      <c r="B23" s="73"/>
      <c r="C23" s="72"/>
      <c r="D23" s="72"/>
      <c r="E23" s="34" t="s">
        <v>41</v>
      </c>
      <c r="F23" s="73"/>
      <c r="G23" s="72"/>
      <c r="H23" s="72"/>
      <c r="I23" s="72"/>
      <c r="J23" s="72"/>
      <c r="K23" s="72"/>
      <c r="L23" s="72"/>
      <c r="M23" s="72"/>
      <c r="N23" s="70"/>
    </row>
    <row r="24" spans="1:25" ht="13.5" thickBot="1">
      <c r="A24" s="71"/>
      <c r="B24" s="74"/>
      <c r="C24" s="71"/>
      <c r="D24" s="71"/>
      <c r="E24" s="33"/>
      <c r="F24" s="74"/>
      <c r="G24" s="71"/>
      <c r="H24" s="71"/>
      <c r="I24" s="71"/>
      <c r="J24" s="71"/>
      <c r="K24" s="71"/>
      <c r="L24" s="71"/>
      <c r="M24" s="71"/>
      <c r="N24" s="71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5.75" thickBot="1">
      <c r="A25" s="3">
        <v>1</v>
      </c>
      <c r="B25" s="3"/>
      <c r="C25" s="11">
        <v>10</v>
      </c>
      <c r="D25" s="66">
        <v>160</v>
      </c>
      <c r="E25" s="42">
        <f aca="true" t="shared" si="0" ref="E25:E88">IF(AND(D25="",C25&lt;&gt;""),$J$16,0)</f>
        <v>0</v>
      </c>
      <c r="F25" s="3"/>
      <c r="G25" s="4">
        <f>(D25+E25)/$J$19</f>
        <v>2.0785414832840963</v>
      </c>
      <c r="H25" s="4">
        <f aca="true" t="shared" si="1" ref="H25:H56">G25/2.54</f>
        <v>0.818323418615786</v>
      </c>
      <c r="I25" s="5">
        <f aca="true" t="shared" si="2" ref="I25:I56">(G25/$J$13)</f>
        <v>0.7868852459016394</v>
      </c>
      <c r="J25" s="9">
        <f aca="true" t="shared" si="3" ref="J25:J56">IF(C25&gt;0,I25-1,0)</f>
        <v>-0.21311475409836056</v>
      </c>
      <c r="K25" s="7">
        <f>(((C25+(D15/2))^2)*3.1416)/43560</f>
        <v>0.01622727272727273</v>
      </c>
      <c r="L25" s="5">
        <f>(K25/K$206)</f>
        <v>0.0013064305414428802</v>
      </c>
      <c r="M25" s="6">
        <f aca="true" t="shared" si="4" ref="M25:M56">L25*I25</f>
        <v>0.0010280109178566928</v>
      </c>
      <c r="N25" s="2"/>
      <c r="O25">
        <f>(D25+E25)*C25</f>
        <v>1600</v>
      </c>
      <c r="P25">
        <f aca="true" t="shared" si="5" ref="P25:P56">C25*ABS(D25-O$207)</f>
        <v>1024.2740998838558</v>
      </c>
      <c r="Q25"/>
      <c r="R25"/>
      <c r="S25"/>
      <c r="T25"/>
      <c r="U25"/>
      <c r="V25"/>
      <c r="W25"/>
      <c r="X25"/>
      <c r="Y25"/>
    </row>
    <row r="26" spans="1:16" ht="15.75" thickBot="1">
      <c r="A26" s="3">
        <f aca="true" t="shared" si="6" ref="A26:A57">A25+1</f>
        <v>2</v>
      </c>
      <c r="B26" s="3"/>
      <c r="C26" s="12">
        <v>20</v>
      </c>
      <c r="D26" s="66">
        <v>150</v>
      </c>
      <c r="E26" s="42">
        <f t="shared" si="0"/>
        <v>0</v>
      </c>
      <c r="F26" s="3"/>
      <c r="G26" s="4">
        <f>(D26+E26)/$J$19</f>
        <v>1.9486326405788403</v>
      </c>
      <c r="H26" s="4">
        <f t="shared" si="1"/>
        <v>0.7671782049522994</v>
      </c>
      <c r="I26" s="5">
        <f t="shared" si="2"/>
        <v>0.737704918032787</v>
      </c>
      <c r="J26" s="9">
        <f t="shared" si="3"/>
        <v>-0.26229508196721296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0.002322543184787342</v>
      </c>
      <c r="M26" s="6">
        <f t="shared" si="4"/>
        <v>0.0017133515297611543</v>
      </c>
      <c r="O26">
        <f aca="true" t="shared" si="8" ref="O26:O89">(D26+E26)*C26</f>
        <v>3000</v>
      </c>
      <c r="P26">
        <f t="shared" si="5"/>
        <v>2248.5481997677116</v>
      </c>
    </row>
    <row r="27" spans="1:16" ht="15.75" thickBot="1">
      <c r="A27" s="3">
        <f t="shared" si="6"/>
        <v>3</v>
      </c>
      <c r="B27" s="3"/>
      <c r="C27" s="12">
        <v>30</v>
      </c>
      <c r="D27" s="66">
        <v>180</v>
      </c>
      <c r="E27" s="42">
        <f t="shared" si="0"/>
        <v>0</v>
      </c>
      <c r="F27" s="3"/>
      <c r="G27" s="4">
        <f aca="true" t="shared" si="9" ref="G27:G90">(D27+E27)/$J$19</f>
        <v>2.3383591686946086</v>
      </c>
      <c r="H27" s="4">
        <f t="shared" si="1"/>
        <v>0.9206138459427593</v>
      </c>
      <c r="I27" s="5">
        <f t="shared" si="2"/>
        <v>0.8852459016393445</v>
      </c>
      <c r="J27" s="9">
        <f t="shared" si="3"/>
        <v>-0.11475409836065553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0.003483814777181013</v>
      </c>
      <c r="M27" s="6">
        <f t="shared" si="4"/>
        <v>0.003084032753570078</v>
      </c>
      <c r="O27">
        <f t="shared" si="8"/>
        <v>5400</v>
      </c>
      <c r="P27">
        <f t="shared" si="5"/>
        <v>2472.822299651568</v>
      </c>
    </row>
    <row r="28" spans="1:16" ht="15.75" thickBot="1">
      <c r="A28" s="3">
        <f t="shared" si="6"/>
        <v>4</v>
      </c>
      <c r="B28" s="3"/>
      <c r="C28" s="12">
        <v>40</v>
      </c>
      <c r="D28" s="66">
        <v>195</v>
      </c>
      <c r="E28" s="42">
        <f t="shared" si="0"/>
        <v>0</v>
      </c>
      <c r="F28" s="3"/>
      <c r="G28" s="4">
        <f t="shared" si="9"/>
        <v>2.5332224327524924</v>
      </c>
      <c r="H28" s="4">
        <f t="shared" si="1"/>
        <v>0.9973316664379891</v>
      </c>
      <c r="I28" s="5">
        <f t="shared" si="2"/>
        <v>0.9590163934426231</v>
      </c>
      <c r="J28" s="9">
        <f t="shared" si="3"/>
        <v>-0.04098360655737687</v>
      </c>
      <c r="K28" s="7">
        <f t="shared" si="10"/>
        <v>0.05769696969696969</v>
      </c>
      <c r="L28" s="5">
        <f t="shared" si="7"/>
        <v>0.004645086369574684</v>
      </c>
      <c r="M28" s="6">
        <f t="shared" si="4"/>
        <v>0.0044547139773790006</v>
      </c>
      <c r="O28">
        <f t="shared" si="8"/>
        <v>7800</v>
      </c>
      <c r="P28">
        <f t="shared" si="5"/>
        <v>2697.0963995354236</v>
      </c>
    </row>
    <row r="29" spans="1:16" ht="15.75" thickBot="1">
      <c r="A29" s="3">
        <f t="shared" si="6"/>
        <v>5</v>
      </c>
      <c r="B29" s="3"/>
      <c r="C29" s="63">
        <v>50</v>
      </c>
      <c r="D29" s="66">
        <v>245</v>
      </c>
      <c r="E29" s="64">
        <f t="shared" si="0"/>
        <v>0</v>
      </c>
      <c r="F29" s="3"/>
      <c r="G29" s="4">
        <f t="shared" si="9"/>
        <v>3.1827666462787727</v>
      </c>
      <c r="H29" s="4">
        <f t="shared" si="1"/>
        <v>1.2530577347554224</v>
      </c>
      <c r="I29" s="5">
        <f t="shared" si="2"/>
        <v>1.2049180327868856</v>
      </c>
      <c r="J29" s="9">
        <f t="shared" si="3"/>
        <v>0.20491803278688558</v>
      </c>
      <c r="K29" s="7">
        <f t="shared" si="10"/>
        <v>0.07212121212121214</v>
      </c>
      <c r="L29" s="5">
        <f t="shared" si="7"/>
        <v>0.005806357961968357</v>
      </c>
      <c r="M29" s="6">
        <f t="shared" si="4"/>
        <v>0.006996185413191383</v>
      </c>
      <c r="O29">
        <f t="shared" si="8"/>
        <v>12250</v>
      </c>
      <c r="P29">
        <f t="shared" si="5"/>
        <v>871.3704994192796</v>
      </c>
    </row>
    <row r="30" spans="1:16" ht="15.75" thickBot="1">
      <c r="A30" s="3">
        <f t="shared" si="6"/>
        <v>6</v>
      </c>
      <c r="B30" s="3"/>
      <c r="C30" s="63">
        <v>60</v>
      </c>
      <c r="D30" s="66">
        <v>295</v>
      </c>
      <c r="E30" s="64">
        <f t="shared" si="0"/>
        <v>0</v>
      </c>
      <c r="F30" s="3"/>
      <c r="G30" s="4">
        <f t="shared" si="9"/>
        <v>3.8323108598050526</v>
      </c>
      <c r="H30" s="4">
        <f t="shared" si="1"/>
        <v>1.5087838030728553</v>
      </c>
      <c r="I30" s="5">
        <f t="shared" si="2"/>
        <v>1.4508196721311477</v>
      </c>
      <c r="J30" s="9">
        <f t="shared" si="3"/>
        <v>0.4508196721311477</v>
      </c>
      <c r="K30" s="7">
        <f t="shared" si="10"/>
        <v>0.08654545454545454</v>
      </c>
      <c r="L30" s="5">
        <f t="shared" si="7"/>
        <v>0.006967629554362026</v>
      </c>
      <c r="M30" s="6">
        <f t="shared" si="4"/>
        <v>0.01010877402559081</v>
      </c>
      <c r="O30">
        <f t="shared" si="8"/>
        <v>17700</v>
      </c>
      <c r="P30">
        <f t="shared" si="5"/>
        <v>1954.3554006968645</v>
      </c>
    </row>
    <row r="31" spans="1:16" ht="15.75" thickBot="1">
      <c r="A31" s="3">
        <f t="shared" si="6"/>
        <v>7</v>
      </c>
      <c r="B31" s="3"/>
      <c r="C31" s="63">
        <v>70</v>
      </c>
      <c r="D31" s="66">
        <v>280</v>
      </c>
      <c r="E31" s="64">
        <f t="shared" si="0"/>
        <v>0</v>
      </c>
      <c r="F31" s="3"/>
      <c r="G31" s="4">
        <f t="shared" si="9"/>
        <v>3.6374475957471684</v>
      </c>
      <c r="H31" s="4">
        <f t="shared" si="1"/>
        <v>1.4320659825776254</v>
      </c>
      <c r="I31" s="5">
        <f t="shared" si="2"/>
        <v>1.377049180327869</v>
      </c>
      <c r="J31" s="9">
        <f t="shared" si="3"/>
        <v>0.37704918032786905</v>
      </c>
      <c r="K31" s="7">
        <f t="shared" si="10"/>
        <v>0.10096969696969699</v>
      </c>
      <c r="L31" s="5">
        <f t="shared" si="7"/>
        <v>0.008128901146755699</v>
      </c>
      <c r="M31" s="6">
        <f t="shared" si="4"/>
        <v>0.01119389666110621</v>
      </c>
      <c r="O31">
        <f t="shared" si="8"/>
        <v>19600</v>
      </c>
      <c r="P31">
        <f t="shared" si="5"/>
        <v>1230.0813008130085</v>
      </c>
    </row>
    <row r="32" spans="1:16" ht="15.75" thickBot="1">
      <c r="A32" s="3">
        <f t="shared" si="6"/>
        <v>8</v>
      </c>
      <c r="B32" s="3"/>
      <c r="C32" s="63">
        <v>80</v>
      </c>
      <c r="D32" s="66">
        <v>260</v>
      </c>
      <c r="E32" s="64">
        <f t="shared" si="0"/>
        <v>0</v>
      </c>
      <c r="F32" s="3"/>
      <c r="G32" s="4">
        <f t="shared" si="9"/>
        <v>3.3776299103366565</v>
      </c>
      <c r="H32" s="4">
        <f t="shared" si="1"/>
        <v>1.329775555250652</v>
      </c>
      <c r="I32" s="5">
        <f t="shared" si="2"/>
        <v>1.2786885245901642</v>
      </c>
      <c r="J32" s="9">
        <f t="shared" si="3"/>
        <v>0.27868852459016424</v>
      </c>
      <c r="K32" s="7">
        <f t="shared" si="10"/>
        <v>0.11539393939393944</v>
      </c>
      <c r="L32" s="5">
        <f t="shared" si="7"/>
        <v>0.009290172739149373</v>
      </c>
      <c r="M32" s="6">
        <f t="shared" si="4"/>
        <v>0.011879237273010676</v>
      </c>
      <c r="O32">
        <f t="shared" si="8"/>
        <v>20800</v>
      </c>
      <c r="P32">
        <f t="shared" si="5"/>
        <v>194.1927990708473</v>
      </c>
    </row>
    <row r="33" spans="1:16" ht="15.75" thickBot="1">
      <c r="A33" s="3">
        <f t="shared" si="6"/>
        <v>9</v>
      </c>
      <c r="B33" s="3"/>
      <c r="C33" s="63">
        <v>90</v>
      </c>
      <c r="D33" s="66">
        <v>260</v>
      </c>
      <c r="E33" s="64">
        <f t="shared" si="0"/>
        <v>0</v>
      </c>
      <c r="F33" s="3"/>
      <c r="G33" s="4">
        <f t="shared" si="9"/>
        <v>3.3776299103366565</v>
      </c>
      <c r="H33" s="4">
        <f t="shared" si="1"/>
        <v>1.329775555250652</v>
      </c>
      <c r="I33" s="5">
        <f t="shared" si="2"/>
        <v>1.2786885245901642</v>
      </c>
      <c r="J33" s="9">
        <f t="shared" si="3"/>
        <v>0.27868852459016424</v>
      </c>
      <c r="K33" s="7">
        <f t="shared" si="10"/>
        <v>0.12981818181818172</v>
      </c>
      <c r="L33" s="5">
        <f t="shared" si="7"/>
        <v>0.010451444331543032</v>
      </c>
      <c r="M33" s="6">
        <f t="shared" si="4"/>
        <v>0.013364141932136994</v>
      </c>
      <c r="O33">
        <f t="shared" si="8"/>
        <v>23400</v>
      </c>
      <c r="P33">
        <f t="shared" si="5"/>
        <v>218.4668989547032</v>
      </c>
    </row>
    <row r="34" spans="1:16" ht="15.75" thickBot="1">
      <c r="A34" s="3">
        <f t="shared" si="6"/>
        <v>10</v>
      </c>
      <c r="B34" s="3"/>
      <c r="C34" s="63">
        <v>100</v>
      </c>
      <c r="D34" s="66">
        <v>250</v>
      </c>
      <c r="E34" s="64">
        <f t="shared" si="0"/>
        <v>0</v>
      </c>
      <c r="F34" s="3"/>
      <c r="G34" s="4">
        <f t="shared" si="9"/>
        <v>3.2477210676314003</v>
      </c>
      <c r="H34" s="4">
        <f t="shared" si="1"/>
        <v>1.2786303415871654</v>
      </c>
      <c r="I34" s="5">
        <f t="shared" si="2"/>
        <v>1.2295081967213117</v>
      </c>
      <c r="J34" s="9">
        <f t="shared" si="3"/>
        <v>0.22950819672131173</v>
      </c>
      <c r="K34" s="7">
        <f t="shared" si="10"/>
        <v>0.14424242424242428</v>
      </c>
      <c r="L34" s="5">
        <f t="shared" si="7"/>
        <v>0.011612715923936714</v>
      </c>
      <c r="M34" s="6">
        <f t="shared" si="4"/>
        <v>0.014277929414676292</v>
      </c>
      <c r="O34">
        <f t="shared" si="8"/>
        <v>25000</v>
      </c>
      <c r="P34">
        <f t="shared" si="5"/>
        <v>1242.740998838559</v>
      </c>
    </row>
    <row r="35" spans="1:16" ht="15.75" thickBot="1">
      <c r="A35" s="3">
        <f t="shared" si="6"/>
        <v>11</v>
      </c>
      <c r="B35" s="3"/>
      <c r="C35" s="63">
        <v>110</v>
      </c>
      <c r="D35" s="66">
        <v>195</v>
      </c>
      <c r="E35" s="64">
        <f t="shared" si="0"/>
        <v>0</v>
      </c>
      <c r="F35" s="3"/>
      <c r="G35" s="4">
        <f t="shared" si="9"/>
        <v>2.5332224327524924</v>
      </c>
      <c r="H35" s="4">
        <f t="shared" si="1"/>
        <v>0.9973316664379891</v>
      </c>
      <c r="I35" s="5">
        <f t="shared" si="2"/>
        <v>0.9590163934426231</v>
      </c>
      <c r="J35" s="9">
        <f t="shared" si="3"/>
        <v>-0.04098360655737687</v>
      </c>
      <c r="K35" s="7">
        <f t="shared" si="10"/>
        <v>0.15866666666666662</v>
      </c>
      <c r="L35" s="5">
        <f t="shared" si="7"/>
        <v>0.012773987516330378</v>
      </c>
      <c r="M35" s="6">
        <f t="shared" si="4"/>
        <v>0.01225046343779225</v>
      </c>
      <c r="O35">
        <f t="shared" si="8"/>
        <v>21450</v>
      </c>
      <c r="P35">
        <f t="shared" si="5"/>
        <v>7417.015098722415</v>
      </c>
    </row>
    <row r="36" spans="1:16" ht="15.75" thickBot="1">
      <c r="A36" s="3">
        <f t="shared" si="6"/>
        <v>12</v>
      </c>
      <c r="B36" s="3"/>
      <c r="C36" s="63">
        <v>120</v>
      </c>
      <c r="D36" s="66">
        <v>220</v>
      </c>
      <c r="E36" s="64">
        <f t="shared" si="0"/>
        <v>0</v>
      </c>
      <c r="F36" s="3"/>
      <c r="G36" s="4">
        <f t="shared" si="9"/>
        <v>2.8579945395156323</v>
      </c>
      <c r="H36" s="4">
        <f t="shared" si="1"/>
        <v>1.1251947005967056</v>
      </c>
      <c r="I36" s="5">
        <f t="shared" si="2"/>
        <v>1.0819672131147542</v>
      </c>
      <c r="J36" s="9">
        <f t="shared" si="3"/>
        <v>0.08196721311475419</v>
      </c>
      <c r="K36" s="7">
        <f t="shared" si="10"/>
        <v>0.17309090909090918</v>
      </c>
      <c r="L36" s="5">
        <f t="shared" si="7"/>
        <v>0.013935259108724061</v>
      </c>
      <c r="M36" s="6">
        <f t="shared" si="4"/>
        <v>0.015077493461898166</v>
      </c>
      <c r="O36">
        <f t="shared" si="8"/>
        <v>26400</v>
      </c>
      <c r="P36">
        <f t="shared" si="5"/>
        <v>5091.289198606271</v>
      </c>
    </row>
    <row r="37" spans="1:16" ht="15.75" thickBot="1">
      <c r="A37" s="3">
        <f t="shared" si="6"/>
        <v>13</v>
      </c>
      <c r="B37" s="3"/>
      <c r="C37" s="63">
        <v>130</v>
      </c>
      <c r="D37" s="66">
        <v>245</v>
      </c>
      <c r="E37" s="64">
        <f t="shared" si="0"/>
        <v>0</v>
      </c>
      <c r="F37" s="3"/>
      <c r="G37" s="4">
        <f t="shared" si="9"/>
        <v>3.1827666462787727</v>
      </c>
      <c r="H37" s="4">
        <f t="shared" si="1"/>
        <v>1.2530577347554224</v>
      </c>
      <c r="I37" s="5">
        <f t="shared" si="2"/>
        <v>1.2049180327868856</v>
      </c>
      <c r="J37" s="9">
        <f t="shared" si="3"/>
        <v>0.20491803278688558</v>
      </c>
      <c r="K37" s="7">
        <f t="shared" si="10"/>
        <v>0.1875151515151514</v>
      </c>
      <c r="L37" s="5">
        <f t="shared" si="7"/>
        <v>0.015096530701117716</v>
      </c>
      <c r="M37" s="6">
        <f t="shared" si="4"/>
        <v>0.018190082074297582</v>
      </c>
      <c r="O37">
        <f t="shared" si="8"/>
        <v>31850</v>
      </c>
      <c r="P37">
        <f t="shared" si="5"/>
        <v>2265.5632984901267</v>
      </c>
    </row>
    <row r="38" spans="1:16" ht="15.75" thickBot="1">
      <c r="A38" s="3">
        <f t="shared" si="6"/>
        <v>14</v>
      </c>
      <c r="B38" s="3"/>
      <c r="C38" s="63">
        <v>140</v>
      </c>
      <c r="D38" s="66">
        <v>260</v>
      </c>
      <c r="E38" s="64">
        <f t="shared" si="0"/>
        <v>0</v>
      </c>
      <c r="F38" s="3"/>
      <c r="G38" s="4">
        <f t="shared" si="9"/>
        <v>3.3776299103366565</v>
      </c>
      <c r="H38" s="4">
        <f t="shared" si="1"/>
        <v>1.329775555250652</v>
      </c>
      <c r="I38" s="5">
        <f t="shared" si="2"/>
        <v>1.2786885245901642</v>
      </c>
      <c r="J38" s="9">
        <f t="shared" si="3"/>
        <v>0.27868852459016424</v>
      </c>
      <c r="K38" s="7">
        <f t="shared" si="10"/>
        <v>0.20193939393939409</v>
      </c>
      <c r="L38" s="5">
        <f t="shared" si="7"/>
        <v>0.016257802293511408</v>
      </c>
      <c r="M38" s="6">
        <f t="shared" si="4"/>
        <v>0.02078866522776869</v>
      </c>
      <c r="O38">
        <f t="shared" si="8"/>
        <v>36400</v>
      </c>
      <c r="P38">
        <f t="shared" si="5"/>
        <v>339.83739837398275</v>
      </c>
    </row>
    <row r="39" spans="1:16" ht="15.75" thickBot="1">
      <c r="A39" s="3">
        <f t="shared" si="6"/>
        <v>15</v>
      </c>
      <c r="B39" s="3"/>
      <c r="C39" s="63">
        <v>150</v>
      </c>
      <c r="D39" s="66">
        <v>190</v>
      </c>
      <c r="E39" s="64">
        <f t="shared" si="0"/>
        <v>0</v>
      </c>
      <c r="F39" s="3"/>
      <c r="G39" s="4">
        <f t="shared" si="9"/>
        <v>2.4682680113998643</v>
      </c>
      <c r="H39" s="4">
        <f t="shared" si="1"/>
        <v>0.9717590596062458</v>
      </c>
      <c r="I39" s="5">
        <f t="shared" si="2"/>
        <v>0.9344262295081969</v>
      </c>
      <c r="J39" s="9">
        <f t="shared" si="3"/>
        <v>-0.06557377049180313</v>
      </c>
      <c r="K39" s="7">
        <f t="shared" si="10"/>
        <v>0.2163636363636363</v>
      </c>
      <c r="L39" s="5">
        <f t="shared" si="7"/>
        <v>0.01741907388590506</v>
      </c>
      <c r="M39" s="6">
        <f t="shared" si="4"/>
        <v>0.01627683953273096</v>
      </c>
      <c r="O39">
        <f t="shared" si="8"/>
        <v>28500</v>
      </c>
      <c r="P39">
        <f t="shared" si="5"/>
        <v>10864.111498257838</v>
      </c>
    </row>
    <row r="40" spans="1:16" ht="15.75" thickBot="1">
      <c r="A40" s="3">
        <f t="shared" si="6"/>
        <v>16</v>
      </c>
      <c r="B40" s="3"/>
      <c r="C40" s="63">
        <v>160</v>
      </c>
      <c r="D40" s="66">
        <v>250</v>
      </c>
      <c r="E40" s="64">
        <f t="shared" si="0"/>
        <v>0</v>
      </c>
      <c r="F40" s="3"/>
      <c r="G40" s="4">
        <f t="shared" si="9"/>
        <v>3.2477210676314003</v>
      </c>
      <c r="H40" s="4">
        <f t="shared" si="1"/>
        <v>1.2786303415871654</v>
      </c>
      <c r="I40" s="5">
        <f t="shared" si="2"/>
        <v>1.2295081967213117</v>
      </c>
      <c r="J40" s="9">
        <f t="shared" si="3"/>
        <v>0.22950819672131173</v>
      </c>
      <c r="K40" s="7">
        <f t="shared" si="10"/>
        <v>0.23078787878787876</v>
      </c>
      <c r="L40" s="5">
        <f t="shared" si="7"/>
        <v>0.018580345478298736</v>
      </c>
      <c r="M40" s="6">
        <f t="shared" si="4"/>
        <v>0.022844687063482055</v>
      </c>
      <c r="O40">
        <f t="shared" si="8"/>
        <v>40000</v>
      </c>
      <c r="P40">
        <f t="shared" si="5"/>
        <v>1988.3855981416946</v>
      </c>
    </row>
    <row r="41" spans="1:16" ht="15.75" thickBot="1">
      <c r="A41" s="3">
        <f t="shared" si="6"/>
        <v>17</v>
      </c>
      <c r="B41" s="3"/>
      <c r="C41" s="63">
        <v>170</v>
      </c>
      <c r="D41" s="66">
        <v>245</v>
      </c>
      <c r="E41" s="64">
        <f t="shared" si="0"/>
        <v>0</v>
      </c>
      <c r="F41" s="3"/>
      <c r="G41" s="4">
        <f t="shared" si="9"/>
        <v>3.1827666462787727</v>
      </c>
      <c r="H41" s="4">
        <f t="shared" si="1"/>
        <v>1.2530577347554224</v>
      </c>
      <c r="I41" s="5">
        <f t="shared" si="2"/>
        <v>1.2049180327868856</v>
      </c>
      <c r="J41" s="9">
        <f t="shared" si="3"/>
        <v>0.20491803278688558</v>
      </c>
      <c r="K41" s="7">
        <f t="shared" si="10"/>
        <v>0.245212121212121</v>
      </c>
      <c r="L41" s="5">
        <f t="shared" si="7"/>
        <v>0.019741617070692392</v>
      </c>
      <c r="M41" s="6">
        <f t="shared" si="4"/>
        <v>0.023787030404850674</v>
      </c>
      <c r="O41">
        <f t="shared" si="8"/>
        <v>41650</v>
      </c>
      <c r="P41">
        <f t="shared" si="5"/>
        <v>2962.6596980255504</v>
      </c>
    </row>
    <row r="42" spans="1:16" ht="15.75" thickBot="1">
      <c r="A42" s="3">
        <f t="shared" si="6"/>
        <v>18</v>
      </c>
      <c r="B42" s="3"/>
      <c r="C42" s="63">
        <v>180</v>
      </c>
      <c r="D42" s="66">
        <v>250</v>
      </c>
      <c r="E42" s="64">
        <f t="shared" si="0"/>
        <v>0</v>
      </c>
      <c r="F42" s="3"/>
      <c r="G42" s="4">
        <f t="shared" si="9"/>
        <v>3.2477210676314003</v>
      </c>
      <c r="H42" s="4">
        <f t="shared" si="1"/>
        <v>1.2786303415871654</v>
      </c>
      <c r="I42" s="5">
        <f t="shared" si="2"/>
        <v>1.2295081967213117</v>
      </c>
      <c r="J42" s="9">
        <f t="shared" si="3"/>
        <v>0.22950819672131173</v>
      </c>
      <c r="K42" s="7">
        <f t="shared" si="10"/>
        <v>0.25963636363636367</v>
      </c>
      <c r="L42" s="5">
        <f t="shared" si="7"/>
        <v>0.020902888663086084</v>
      </c>
      <c r="M42" s="6">
        <f t="shared" si="4"/>
        <v>0.025700272946417323</v>
      </c>
      <c r="O42">
        <f t="shared" si="8"/>
        <v>45000</v>
      </c>
      <c r="P42">
        <f t="shared" si="5"/>
        <v>2236.933797909406</v>
      </c>
    </row>
    <row r="43" spans="1:16" ht="15.75" thickBot="1">
      <c r="A43" s="3">
        <f t="shared" si="6"/>
        <v>19</v>
      </c>
      <c r="B43" s="3"/>
      <c r="C43" s="63">
        <v>190</v>
      </c>
      <c r="D43" s="66">
        <v>270</v>
      </c>
      <c r="E43" s="64">
        <f t="shared" si="0"/>
        <v>0</v>
      </c>
      <c r="F43" s="3"/>
      <c r="G43" s="4">
        <f t="shared" si="9"/>
        <v>3.5075387530419126</v>
      </c>
      <c r="H43" s="4">
        <f t="shared" si="1"/>
        <v>1.3809207689141387</v>
      </c>
      <c r="I43" s="5">
        <f t="shared" si="2"/>
        <v>1.3278688524590168</v>
      </c>
      <c r="J43" s="9">
        <f t="shared" si="3"/>
        <v>0.32786885245901676</v>
      </c>
      <c r="K43" s="7">
        <f t="shared" si="10"/>
        <v>0.2740606060606061</v>
      </c>
      <c r="L43" s="5">
        <f t="shared" si="7"/>
        <v>0.022064160255479755</v>
      </c>
      <c r="M43" s="6">
        <f t="shared" si="4"/>
        <v>0.02929831115891575</v>
      </c>
      <c r="O43">
        <f t="shared" si="8"/>
        <v>51300</v>
      </c>
      <c r="P43">
        <f t="shared" si="5"/>
        <v>1438.7921022067376</v>
      </c>
    </row>
    <row r="44" spans="1:16" ht="15.75" thickBot="1">
      <c r="A44" s="3">
        <f t="shared" si="6"/>
        <v>20</v>
      </c>
      <c r="B44" s="3"/>
      <c r="C44" s="63">
        <v>200</v>
      </c>
      <c r="D44" s="66">
        <v>280</v>
      </c>
      <c r="E44" s="64">
        <f t="shared" si="0"/>
        <v>0</v>
      </c>
      <c r="F44" s="3"/>
      <c r="G44" s="4">
        <f t="shared" si="9"/>
        <v>3.6374475957471684</v>
      </c>
      <c r="H44" s="4">
        <f t="shared" si="1"/>
        <v>1.4320659825776254</v>
      </c>
      <c r="I44" s="5">
        <f t="shared" si="2"/>
        <v>1.377049180327869</v>
      </c>
      <c r="J44" s="9">
        <f t="shared" si="3"/>
        <v>0.37704918032786905</v>
      </c>
      <c r="K44" s="7">
        <f t="shared" si="10"/>
        <v>0.28848484848484857</v>
      </c>
      <c r="L44" s="5">
        <f t="shared" si="7"/>
        <v>0.02322543184787343</v>
      </c>
      <c r="M44" s="6">
        <f t="shared" si="4"/>
        <v>0.03198256188887489</v>
      </c>
      <c r="O44">
        <f t="shared" si="8"/>
        <v>56000</v>
      </c>
      <c r="P44">
        <f t="shared" si="5"/>
        <v>3514.518002322882</v>
      </c>
    </row>
    <row r="45" spans="1:16" ht="15.75" thickBot="1">
      <c r="A45" s="3">
        <f t="shared" si="6"/>
        <v>21</v>
      </c>
      <c r="B45" s="3"/>
      <c r="C45" s="63">
        <v>210</v>
      </c>
      <c r="D45" s="66">
        <v>240</v>
      </c>
      <c r="E45" s="64">
        <f t="shared" si="0"/>
        <v>0</v>
      </c>
      <c r="F45" s="3"/>
      <c r="G45" s="4">
        <f t="shared" si="9"/>
        <v>3.1178122249261446</v>
      </c>
      <c r="H45" s="4">
        <f t="shared" si="1"/>
        <v>1.227485127923679</v>
      </c>
      <c r="I45" s="5">
        <f t="shared" si="2"/>
        <v>1.1803278688524592</v>
      </c>
      <c r="J45" s="9">
        <f t="shared" si="3"/>
        <v>0.18032786885245922</v>
      </c>
      <c r="K45" s="7">
        <f t="shared" si="10"/>
        <v>0.3029090909090906</v>
      </c>
      <c r="L45" s="5">
        <f t="shared" si="7"/>
        <v>0.024386703440267065</v>
      </c>
      <c r="M45" s="6">
        <f t="shared" si="4"/>
        <v>0.02878430569998736</v>
      </c>
      <c r="O45">
        <f t="shared" si="8"/>
        <v>50400</v>
      </c>
      <c r="P45">
        <f t="shared" si="5"/>
        <v>4709.756097560974</v>
      </c>
    </row>
    <row r="46" spans="1:16" ht="15.75" thickBot="1">
      <c r="A46" s="3">
        <f t="shared" si="6"/>
        <v>22</v>
      </c>
      <c r="B46" s="3"/>
      <c r="C46" s="63">
        <v>220</v>
      </c>
      <c r="D46" s="66">
        <v>300</v>
      </c>
      <c r="E46" s="64">
        <f t="shared" si="0"/>
        <v>0</v>
      </c>
      <c r="F46" s="3"/>
      <c r="G46" s="4">
        <f t="shared" si="9"/>
        <v>3.8972652811576807</v>
      </c>
      <c r="H46" s="4">
        <f t="shared" si="1"/>
        <v>1.5343564099045988</v>
      </c>
      <c r="I46" s="5">
        <f t="shared" si="2"/>
        <v>1.475409836065574</v>
      </c>
      <c r="J46" s="9">
        <f t="shared" si="3"/>
        <v>0.4754098360655741</v>
      </c>
      <c r="K46" s="7">
        <f t="shared" si="10"/>
        <v>0.3173333333333339</v>
      </c>
      <c r="L46" s="5">
        <f t="shared" si="7"/>
        <v>0.025547975032660812</v>
      </c>
      <c r="M46" s="6">
        <f t="shared" si="4"/>
        <v>0.037693733654745466</v>
      </c>
      <c r="O46">
        <f t="shared" si="8"/>
        <v>66000</v>
      </c>
      <c r="P46">
        <f t="shared" si="5"/>
        <v>8265.96980255517</v>
      </c>
    </row>
    <row r="47" spans="1:16" ht="15.75" thickBot="1">
      <c r="A47" s="3">
        <f t="shared" si="6"/>
        <v>23</v>
      </c>
      <c r="B47" s="3"/>
      <c r="C47" s="63">
        <v>230</v>
      </c>
      <c r="D47" s="66">
        <v>300</v>
      </c>
      <c r="E47" s="64">
        <f t="shared" si="0"/>
        <v>0</v>
      </c>
      <c r="F47" s="3"/>
      <c r="G47" s="4">
        <f t="shared" si="9"/>
        <v>3.8972652811576807</v>
      </c>
      <c r="H47" s="4">
        <f t="shared" si="1"/>
        <v>1.5343564099045988</v>
      </c>
      <c r="I47" s="5">
        <f t="shared" si="2"/>
        <v>1.475409836065574</v>
      </c>
      <c r="J47" s="9">
        <f t="shared" si="3"/>
        <v>0.4754098360655741</v>
      </c>
      <c r="K47" s="7">
        <f t="shared" si="10"/>
        <v>0.33175757575757503</v>
      </c>
      <c r="L47" s="5">
        <f t="shared" si="7"/>
        <v>0.02670924662505438</v>
      </c>
      <c r="M47" s="6">
        <f t="shared" si="4"/>
        <v>0.03940708518450647</v>
      </c>
      <c r="O47">
        <f t="shared" si="8"/>
        <v>69000</v>
      </c>
      <c r="P47">
        <f t="shared" si="5"/>
        <v>8641.695702671313</v>
      </c>
    </row>
    <row r="48" spans="1:16" ht="15.75" thickBot="1">
      <c r="A48" s="3">
        <f t="shared" si="6"/>
        <v>24</v>
      </c>
      <c r="B48" s="3"/>
      <c r="C48" s="63">
        <v>240</v>
      </c>
      <c r="D48" s="66">
        <v>285</v>
      </c>
      <c r="E48" s="64">
        <f t="shared" si="0"/>
        <v>0</v>
      </c>
      <c r="F48" s="3"/>
      <c r="G48" s="4">
        <f t="shared" si="9"/>
        <v>3.7024020170997964</v>
      </c>
      <c r="H48" s="4">
        <f t="shared" si="1"/>
        <v>1.4576385894093686</v>
      </c>
      <c r="I48" s="5">
        <f t="shared" si="2"/>
        <v>1.4016393442622952</v>
      </c>
      <c r="J48" s="9">
        <f t="shared" si="3"/>
        <v>0.4016393442622952</v>
      </c>
      <c r="K48" s="7">
        <f t="shared" si="10"/>
        <v>0.34618181818181926</v>
      </c>
      <c r="L48" s="5">
        <f t="shared" si="7"/>
        <v>0.027870518217448195</v>
      </c>
      <c r="M48" s="6">
        <f t="shared" si="4"/>
        <v>0.03906441487855444</v>
      </c>
      <c r="O48">
        <f t="shared" si="8"/>
        <v>68400</v>
      </c>
      <c r="P48">
        <f t="shared" si="5"/>
        <v>5417.421602787458</v>
      </c>
    </row>
    <row r="49" spans="1:16" ht="15.75" thickBot="1">
      <c r="A49" s="3">
        <f t="shared" si="6"/>
        <v>25</v>
      </c>
      <c r="B49" s="3"/>
      <c r="C49" s="63">
        <v>250</v>
      </c>
      <c r="D49" s="66">
        <v>280</v>
      </c>
      <c r="E49" s="64">
        <f t="shared" si="0"/>
        <v>0</v>
      </c>
      <c r="F49" s="3"/>
      <c r="G49" s="4">
        <f t="shared" si="9"/>
        <v>3.6374475957471684</v>
      </c>
      <c r="H49" s="4">
        <f t="shared" si="1"/>
        <v>1.4320659825776254</v>
      </c>
      <c r="I49" s="5">
        <f t="shared" si="2"/>
        <v>1.377049180327869</v>
      </c>
      <c r="J49" s="9">
        <f t="shared" si="3"/>
        <v>0.37704918032786905</v>
      </c>
      <c r="K49" s="7">
        <f t="shared" si="10"/>
        <v>0.3606060606060604</v>
      </c>
      <c r="L49" s="5">
        <f t="shared" si="7"/>
        <v>0.02903178980984176</v>
      </c>
      <c r="M49" s="6">
        <f t="shared" si="4"/>
        <v>0.039978202361093576</v>
      </c>
      <c r="O49">
        <f t="shared" si="8"/>
        <v>70000</v>
      </c>
      <c r="P49">
        <f t="shared" si="5"/>
        <v>4393.147502903602</v>
      </c>
    </row>
    <row r="50" spans="1:16" ht="15.75" thickBot="1">
      <c r="A50" s="3">
        <f t="shared" si="6"/>
        <v>26</v>
      </c>
      <c r="B50" s="3"/>
      <c r="C50" s="63">
        <v>260</v>
      </c>
      <c r="D50" s="66">
        <v>280</v>
      </c>
      <c r="E50" s="64">
        <f t="shared" si="0"/>
        <v>0</v>
      </c>
      <c r="F50" s="3"/>
      <c r="G50" s="4">
        <f t="shared" si="9"/>
        <v>3.6374475957471684</v>
      </c>
      <c r="H50" s="4">
        <f t="shared" si="1"/>
        <v>1.4320659825776254</v>
      </c>
      <c r="I50" s="5">
        <f t="shared" si="2"/>
        <v>1.377049180327869</v>
      </c>
      <c r="J50" s="9">
        <f t="shared" si="3"/>
        <v>0.37704918032786905</v>
      </c>
      <c r="K50" s="7">
        <f t="shared" si="10"/>
        <v>0.3750303030303028</v>
      </c>
      <c r="L50" s="5">
        <f t="shared" si="7"/>
        <v>0.030193061402235433</v>
      </c>
      <c r="M50" s="6">
        <f t="shared" si="4"/>
        <v>0.041577330455537326</v>
      </c>
      <c r="O50">
        <f t="shared" si="8"/>
        <v>72800</v>
      </c>
      <c r="P50">
        <f t="shared" si="5"/>
        <v>4568.873403019747</v>
      </c>
    </row>
    <row r="51" spans="1:16" ht="15.75" thickBot="1">
      <c r="A51" s="3">
        <f t="shared" si="6"/>
        <v>27</v>
      </c>
      <c r="B51" s="3"/>
      <c r="C51" s="63">
        <v>270</v>
      </c>
      <c r="D51" s="66">
        <v>260</v>
      </c>
      <c r="E51" s="64">
        <f t="shared" si="0"/>
        <v>0</v>
      </c>
      <c r="F51" s="3"/>
      <c r="G51" s="4">
        <f t="shared" si="9"/>
        <v>3.3776299103366565</v>
      </c>
      <c r="H51" s="4">
        <f t="shared" si="1"/>
        <v>1.329775555250652</v>
      </c>
      <c r="I51" s="5">
        <f t="shared" si="2"/>
        <v>1.2786885245901642</v>
      </c>
      <c r="J51" s="9">
        <f t="shared" si="3"/>
        <v>0.27868852459016424</v>
      </c>
      <c r="K51" s="7">
        <f t="shared" si="10"/>
        <v>0.3894545454545453</v>
      </c>
      <c r="L51" s="5">
        <f t="shared" si="7"/>
        <v>0.03135433299462911</v>
      </c>
      <c r="M51" s="6">
        <f t="shared" si="4"/>
        <v>0.040092425796411</v>
      </c>
      <c r="O51">
        <f t="shared" si="8"/>
        <v>70200</v>
      </c>
      <c r="P51">
        <f t="shared" si="5"/>
        <v>655.4006968641096</v>
      </c>
    </row>
    <row r="52" spans="1:16" ht="15.75" thickBot="1">
      <c r="A52" s="3">
        <f t="shared" si="6"/>
        <v>28</v>
      </c>
      <c r="B52" s="3"/>
      <c r="C52" s="63">
        <v>280</v>
      </c>
      <c r="D52" s="66">
        <v>280</v>
      </c>
      <c r="E52" s="64">
        <f t="shared" si="0"/>
        <v>0</v>
      </c>
      <c r="F52" s="3"/>
      <c r="G52" s="4">
        <f t="shared" si="9"/>
        <v>3.6374475957471684</v>
      </c>
      <c r="H52" s="4">
        <f t="shared" si="1"/>
        <v>1.4320659825776254</v>
      </c>
      <c r="I52" s="5">
        <f t="shared" si="2"/>
        <v>1.377049180327869</v>
      </c>
      <c r="J52" s="9">
        <f t="shared" si="3"/>
        <v>0.37704918032786905</v>
      </c>
      <c r="K52" s="7">
        <f t="shared" si="10"/>
        <v>0.4038787878787877</v>
      </c>
      <c r="L52" s="5">
        <f t="shared" si="7"/>
        <v>0.03251560458702278</v>
      </c>
      <c r="M52" s="6">
        <f t="shared" si="4"/>
        <v>0.04477558664442482</v>
      </c>
      <c r="O52">
        <f t="shared" si="8"/>
        <v>78400</v>
      </c>
      <c r="P52">
        <f t="shared" si="5"/>
        <v>4920.325203252034</v>
      </c>
    </row>
    <row r="53" spans="1:16" ht="15.75" thickBot="1">
      <c r="A53" s="3">
        <f t="shared" si="6"/>
        <v>29</v>
      </c>
      <c r="B53" s="3"/>
      <c r="C53" s="63">
        <v>290</v>
      </c>
      <c r="D53" s="66">
        <v>260</v>
      </c>
      <c r="E53" s="64">
        <f t="shared" si="0"/>
        <v>0</v>
      </c>
      <c r="F53" s="3"/>
      <c r="G53" s="4">
        <f t="shared" si="9"/>
        <v>3.3776299103366565</v>
      </c>
      <c r="H53" s="4">
        <f t="shared" si="1"/>
        <v>1.329775555250652</v>
      </c>
      <c r="I53" s="5">
        <f t="shared" si="2"/>
        <v>1.2786885245901642</v>
      </c>
      <c r="J53" s="9">
        <f t="shared" si="3"/>
        <v>0.27868852459016424</v>
      </c>
      <c r="K53" s="7">
        <f t="shared" si="10"/>
        <v>0.4183030303030302</v>
      </c>
      <c r="L53" s="5">
        <f t="shared" si="7"/>
        <v>0.033676876179416455</v>
      </c>
      <c r="M53" s="6">
        <f t="shared" si="4"/>
        <v>0.04306223511466367</v>
      </c>
      <c r="O53">
        <f t="shared" si="8"/>
        <v>75400</v>
      </c>
      <c r="P53">
        <f t="shared" si="5"/>
        <v>703.9488966318214</v>
      </c>
    </row>
    <row r="54" spans="1:16" ht="15.75" thickBot="1">
      <c r="A54" s="3">
        <f t="shared" si="6"/>
        <v>30</v>
      </c>
      <c r="B54" s="3"/>
      <c r="C54" s="63">
        <v>300</v>
      </c>
      <c r="D54" s="66">
        <v>290</v>
      </c>
      <c r="E54" s="64">
        <f t="shared" si="0"/>
        <v>0</v>
      </c>
      <c r="F54" s="3"/>
      <c r="G54" s="4">
        <f t="shared" si="9"/>
        <v>3.7673564384524245</v>
      </c>
      <c r="H54" s="4">
        <f t="shared" si="1"/>
        <v>1.483211196241112</v>
      </c>
      <c r="I54" s="5">
        <f t="shared" si="2"/>
        <v>1.4262295081967216</v>
      </c>
      <c r="J54" s="9">
        <f t="shared" si="3"/>
        <v>0.42622950819672156</v>
      </c>
      <c r="K54" s="7">
        <f t="shared" si="10"/>
        <v>0.4327272727272726</v>
      </c>
      <c r="L54" s="5">
        <f t="shared" si="7"/>
        <v>0.03483814777181012</v>
      </c>
      <c r="M54" s="6">
        <f t="shared" si="4"/>
        <v>0.049687194363073464</v>
      </c>
      <c r="O54">
        <f t="shared" si="8"/>
        <v>87000</v>
      </c>
      <c r="P54">
        <f t="shared" si="5"/>
        <v>8271.777003484323</v>
      </c>
    </row>
    <row r="55" spans="1:16" ht="15.75" thickBot="1">
      <c r="A55" s="3">
        <f t="shared" si="6"/>
        <v>31</v>
      </c>
      <c r="B55" s="3"/>
      <c r="C55" s="63">
        <v>310</v>
      </c>
      <c r="D55" s="66">
        <v>280</v>
      </c>
      <c r="E55" s="64">
        <f t="shared" si="0"/>
        <v>0</v>
      </c>
      <c r="F55" s="3"/>
      <c r="G55" s="4">
        <f t="shared" si="9"/>
        <v>3.6374475957471684</v>
      </c>
      <c r="H55" s="4">
        <f t="shared" si="1"/>
        <v>1.4320659825776254</v>
      </c>
      <c r="I55" s="5">
        <f t="shared" si="2"/>
        <v>1.377049180327869</v>
      </c>
      <c r="J55" s="9">
        <f t="shared" si="3"/>
        <v>0.37704918032786905</v>
      </c>
      <c r="K55" s="7">
        <f t="shared" si="10"/>
        <v>0.44715151515151597</v>
      </c>
      <c r="L55" s="5">
        <f t="shared" si="7"/>
        <v>0.03599941936420387</v>
      </c>
      <c r="M55" s="6">
        <f t="shared" si="4"/>
        <v>0.04957297092775616</v>
      </c>
      <c r="O55">
        <f t="shared" si="8"/>
        <v>86800</v>
      </c>
      <c r="P55">
        <f t="shared" si="5"/>
        <v>5447.502903600467</v>
      </c>
    </row>
    <row r="56" spans="1:16" ht="15.75" thickBot="1">
      <c r="A56" s="3">
        <f t="shared" si="6"/>
        <v>32</v>
      </c>
      <c r="B56" s="3"/>
      <c r="C56" s="63">
        <v>320</v>
      </c>
      <c r="D56" s="66">
        <v>300</v>
      </c>
      <c r="E56" s="64">
        <f t="shared" si="0"/>
        <v>0</v>
      </c>
      <c r="F56" s="3"/>
      <c r="G56" s="4">
        <f t="shared" si="9"/>
        <v>3.8972652811576807</v>
      </c>
      <c r="H56" s="4">
        <f t="shared" si="1"/>
        <v>1.5343564099045988</v>
      </c>
      <c r="I56" s="5">
        <f t="shared" si="2"/>
        <v>1.475409836065574</v>
      </c>
      <c r="J56" s="9">
        <f t="shared" si="3"/>
        <v>0.4754098360655741</v>
      </c>
      <c r="K56" s="7">
        <f t="shared" si="10"/>
        <v>0.46157575757575753</v>
      </c>
      <c r="L56" s="5">
        <f t="shared" si="7"/>
        <v>0.03716069095659747</v>
      </c>
      <c r="M56" s="6">
        <f t="shared" si="4"/>
        <v>0.05482724895235694</v>
      </c>
      <c r="O56">
        <f t="shared" si="8"/>
        <v>96000</v>
      </c>
      <c r="P56">
        <f t="shared" si="5"/>
        <v>12023.22880371661</v>
      </c>
    </row>
    <row r="57" spans="1:16" ht="15.75" thickBot="1">
      <c r="A57" s="3">
        <f t="shared" si="6"/>
        <v>33</v>
      </c>
      <c r="B57" s="3"/>
      <c r="C57" s="63">
        <v>330</v>
      </c>
      <c r="D57" s="66">
        <v>360</v>
      </c>
      <c r="E57" s="64">
        <f t="shared" si="0"/>
        <v>0</v>
      </c>
      <c r="F57" s="3"/>
      <c r="G57" s="4">
        <f t="shared" si="9"/>
        <v>4.676718337389217</v>
      </c>
      <c r="H57" s="4">
        <f aca="true" t="shared" si="11" ref="H57:H88">G57/2.54</f>
        <v>1.8412276918855186</v>
      </c>
      <c r="I57" s="5">
        <f aca="true" t="shared" si="12" ref="I57:I88">(G57/$J$13)</f>
        <v>1.770491803278689</v>
      </c>
      <c r="J57" s="9">
        <f aca="true" t="shared" si="13" ref="J57:J88">IF(C57&gt;0,I57-1,0)</f>
        <v>0.7704918032786889</v>
      </c>
      <c r="K57" s="7">
        <f t="shared" si="10"/>
        <v>0.476</v>
      </c>
      <c r="L57" s="5">
        <f t="shared" si="7"/>
        <v>0.038321962548991145</v>
      </c>
      <c r="M57" s="6">
        <f aca="true" t="shared" si="14" ref="M57:M88">L57*I57</f>
        <v>0.06784872057854172</v>
      </c>
      <c r="O57">
        <f t="shared" si="8"/>
        <v>118800</v>
      </c>
      <c r="P57">
        <f aca="true" t="shared" si="15" ref="P57:P88">C57*ABS(D57-O$207)</f>
        <v>32198.954703832755</v>
      </c>
    </row>
    <row r="58" spans="1:16" ht="15.75" thickBot="1">
      <c r="A58" s="3">
        <f aca="true" t="shared" si="16" ref="A58:A89">A57+1</f>
        <v>34</v>
      </c>
      <c r="B58" s="3"/>
      <c r="C58" s="63">
        <v>340</v>
      </c>
      <c r="D58" s="66">
        <v>265</v>
      </c>
      <c r="E58" s="64">
        <f t="shared" si="0"/>
        <v>0</v>
      </c>
      <c r="F58" s="3"/>
      <c r="G58" s="4">
        <f t="shared" si="9"/>
        <v>3.4425843316892846</v>
      </c>
      <c r="H58" s="4">
        <f t="shared" si="11"/>
        <v>1.3553481620823955</v>
      </c>
      <c r="I58" s="5">
        <f t="shared" si="12"/>
        <v>1.3032786885245904</v>
      </c>
      <c r="J58" s="9">
        <f t="shared" si="13"/>
        <v>0.3032786885245904</v>
      </c>
      <c r="K58" s="7">
        <f t="shared" si="10"/>
        <v>0.49042424242424154</v>
      </c>
      <c r="L58" s="5">
        <f t="shared" si="7"/>
        <v>0.03948323414138475</v>
      </c>
      <c r="M58" s="6">
        <f t="shared" si="14"/>
        <v>0.05145765761049325</v>
      </c>
      <c r="O58">
        <f t="shared" si="8"/>
        <v>90100</v>
      </c>
      <c r="P58">
        <f t="shared" si="15"/>
        <v>874.680603948899</v>
      </c>
    </row>
    <row r="59" spans="1:16" ht="15.75" thickBot="1">
      <c r="A59" s="3">
        <f t="shared" si="16"/>
        <v>35</v>
      </c>
      <c r="B59" s="3"/>
      <c r="C59" s="63">
        <v>350</v>
      </c>
      <c r="D59" s="66">
        <v>320</v>
      </c>
      <c r="E59" s="64">
        <f t="shared" si="0"/>
        <v>0</v>
      </c>
      <c r="F59" s="3"/>
      <c r="G59" s="4">
        <f t="shared" si="9"/>
        <v>4.1570829665681925</v>
      </c>
      <c r="H59" s="4">
        <f t="shared" si="11"/>
        <v>1.636646837231572</v>
      </c>
      <c r="I59" s="5">
        <f t="shared" si="12"/>
        <v>1.5737704918032789</v>
      </c>
      <c r="J59" s="9">
        <f t="shared" si="13"/>
        <v>0.5737704918032789</v>
      </c>
      <c r="K59" s="7">
        <f t="shared" si="10"/>
        <v>0.5048484848484858</v>
      </c>
      <c r="L59" s="5">
        <f t="shared" si="7"/>
        <v>0.04064450573377856</v>
      </c>
      <c r="M59" s="6">
        <f t="shared" si="14"/>
        <v>0.06396512377774988</v>
      </c>
      <c r="O59">
        <f t="shared" si="8"/>
        <v>112000</v>
      </c>
      <c r="P59">
        <f t="shared" si="15"/>
        <v>20150.406504065042</v>
      </c>
    </row>
    <row r="60" spans="1:16" ht="15.75" thickBot="1">
      <c r="A60" s="3">
        <f t="shared" si="16"/>
        <v>36</v>
      </c>
      <c r="B60" s="3"/>
      <c r="C60" s="63">
        <v>360</v>
      </c>
      <c r="D60" s="66">
        <v>240</v>
      </c>
      <c r="E60" s="64">
        <f t="shared" si="0"/>
        <v>0</v>
      </c>
      <c r="F60" s="3"/>
      <c r="G60" s="4">
        <f t="shared" si="9"/>
        <v>3.1178122249261446</v>
      </c>
      <c r="H60" s="4">
        <f t="shared" si="11"/>
        <v>1.227485127923679</v>
      </c>
      <c r="I60" s="5">
        <f t="shared" si="12"/>
        <v>1.1803278688524592</v>
      </c>
      <c r="J60" s="9">
        <f t="shared" si="13"/>
        <v>0.18032786885245922</v>
      </c>
      <c r="K60" s="7">
        <f t="shared" si="10"/>
        <v>0.5192727272727264</v>
      </c>
      <c r="L60" s="5">
        <f t="shared" si="7"/>
        <v>0.04180577732617209</v>
      </c>
      <c r="M60" s="6">
        <f t="shared" si="14"/>
        <v>0.04934452405712116</v>
      </c>
      <c r="O60">
        <f t="shared" si="8"/>
        <v>86400</v>
      </c>
      <c r="P60">
        <f t="shared" si="15"/>
        <v>8073.867595818812</v>
      </c>
    </row>
    <row r="61" spans="1:16" ht="15.75" thickBot="1">
      <c r="A61" s="3">
        <f t="shared" si="16"/>
        <v>37</v>
      </c>
      <c r="B61" s="3"/>
      <c r="C61" s="63">
        <v>370</v>
      </c>
      <c r="D61" s="66">
        <v>275</v>
      </c>
      <c r="E61" s="64">
        <f t="shared" si="0"/>
        <v>0</v>
      </c>
      <c r="F61" s="3"/>
      <c r="G61" s="4">
        <f t="shared" si="9"/>
        <v>3.5724931743945407</v>
      </c>
      <c r="H61" s="4">
        <f t="shared" si="11"/>
        <v>1.4064933757458822</v>
      </c>
      <c r="I61" s="5">
        <f t="shared" si="12"/>
        <v>1.352459016393443</v>
      </c>
      <c r="J61" s="9">
        <f t="shared" si="13"/>
        <v>0.3524590163934429</v>
      </c>
      <c r="K61" s="7">
        <f t="shared" si="10"/>
        <v>0.5336969696969707</v>
      </c>
      <c r="L61" s="5">
        <f t="shared" si="7"/>
        <v>0.04296704891856591</v>
      </c>
      <c r="M61" s="6">
        <f t="shared" si="14"/>
        <v>0.0581111727177326</v>
      </c>
      <c r="O61">
        <f t="shared" si="8"/>
        <v>101750</v>
      </c>
      <c r="P61">
        <f t="shared" si="15"/>
        <v>4651.858304297331</v>
      </c>
    </row>
    <row r="62" spans="1:16" ht="15.75" thickBot="1">
      <c r="A62" s="3">
        <f t="shared" si="16"/>
        <v>38</v>
      </c>
      <c r="B62" s="3"/>
      <c r="C62" s="63">
        <v>380</v>
      </c>
      <c r="D62" s="66">
        <v>220</v>
      </c>
      <c r="E62" s="64">
        <f t="shared" si="0"/>
        <v>0</v>
      </c>
      <c r="F62" s="3"/>
      <c r="G62" s="4">
        <f t="shared" si="9"/>
        <v>2.8579945395156323</v>
      </c>
      <c r="H62" s="4">
        <f t="shared" si="11"/>
        <v>1.1251947005967056</v>
      </c>
      <c r="I62" s="5">
        <f t="shared" si="12"/>
        <v>1.0819672131147542</v>
      </c>
      <c r="J62" s="9">
        <f t="shared" si="13"/>
        <v>0.08196721311475419</v>
      </c>
      <c r="K62" s="7">
        <f t="shared" si="10"/>
        <v>0.5481212121212113</v>
      </c>
      <c r="L62" s="5">
        <f t="shared" si="7"/>
        <v>0.04412832051095944</v>
      </c>
      <c r="M62" s="6">
        <f t="shared" si="14"/>
        <v>0.047745395962677434</v>
      </c>
      <c r="O62">
        <f t="shared" si="8"/>
        <v>83600</v>
      </c>
      <c r="P62">
        <f t="shared" si="15"/>
        <v>16122.415795586525</v>
      </c>
    </row>
    <row r="63" spans="1:16" ht="15.75" thickBot="1">
      <c r="A63" s="3">
        <f t="shared" si="16"/>
        <v>39</v>
      </c>
      <c r="B63" s="3"/>
      <c r="C63" s="63">
        <v>390</v>
      </c>
      <c r="D63" s="66">
        <v>250</v>
      </c>
      <c r="E63" s="64">
        <f t="shared" si="0"/>
        <v>0</v>
      </c>
      <c r="F63" s="3"/>
      <c r="G63" s="4">
        <f t="shared" si="9"/>
        <v>3.2477210676314003</v>
      </c>
      <c r="H63" s="4">
        <f t="shared" si="11"/>
        <v>1.2786303415871654</v>
      </c>
      <c r="I63" s="5">
        <f t="shared" si="12"/>
        <v>1.2295081967213117</v>
      </c>
      <c r="J63" s="9">
        <f t="shared" si="13"/>
        <v>0.22950819672131173</v>
      </c>
      <c r="K63" s="7">
        <f t="shared" si="10"/>
        <v>0.5625454545454556</v>
      </c>
      <c r="L63" s="5">
        <f t="shared" si="7"/>
        <v>0.04528959210335326</v>
      </c>
      <c r="M63" s="6">
        <f t="shared" si="14"/>
        <v>0.055683924717237626</v>
      </c>
      <c r="O63">
        <f t="shared" si="8"/>
        <v>97500</v>
      </c>
      <c r="P63">
        <f t="shared" si="15"/>
        <v>4846.68989547038</v>
      </c>
    </row>
    <row r="64" spans="1:16" ht="15.75" thickBot="1">
      <c r="A64" s="3">
        <f t="shared" si="16"/>
        <v>40</v>
      </c>
      <c r="B64" s="3"/>
      <c r="C64" s="63">
        <v>400</v>
      </c>
      <c r="D64" s="66">
        <v>220</v>
      </c>
      <c r="E64" s="64">
        <f t="shared" si="0"/>
        <v>0</v>
      </c>
      <c r="F64" s="3"/>
      <c r="G64" s="4">
        <f t="shared" si="9"/>
        <v>2.8579945395156323</v>
      </c>
      <c r="H64" s="4">
        <f t="shared" si="11"/>
        <v>1.1251947005967056</v>
      </c>
      <c r="I64" s="5">
        <f t="shared" si="12"/>
        <v>1.0819672131147542</v>
      </c>
      <c r="J64" s="9">
        <f t="shared" si="13"/>
        <v>0.08196721311475419</v>
      </c>
      <c r="K64" s="7">
        <f t="shared" si="10"/>
        <v>0.5769696969696962</v>
      </c>
      <c r="L64" s="5">
        <f t="shared" si="7"/>
        <v>0.04645086369574679</v>
      </c>
      <c r="M64" s="6">
        <f t="shared" si="14"/>
        <v>0.05025831153966046</v>
      </c>
      <c r="O64">
        <f t="shared" si="8"/>
        <v>88000</v>
      </c>
      <c r="P64">
        <f t="shared" si="15"/>
        <v>16970.963995354236</v>
      </c>
    </row>
    <row r="65" spans="1:16" ht="15.75" thickBot="1">
      <c r="A65" s="3">
        <f t="shared" si="16"/>
        <v>41</v>
      </c>
      <c r="B65" s="3"/>
      <c r="C65" s="63">
        <v>410</v>
      </c>
      <c r="D65" s="66">
        <v>185</v>
      </c>
      <c r="E65" s="64">
        <f t="shared" si="0"/>
        <v>0</v>
      </c>
      <c r="F65" s="3"/>
      <c r="G65" s="4">
        <f t="shared" si="9"/>
        <v>2.403313590047236</v>
      </c>
      <c r="H65" s="4">
        <f t="shared" si="11"/>
        <v>0.9461864527745024</v>
      </c>
      <c r="I65" s="5">
        <f t="shared" si="12"/>
        <v>0.9098360655737706</v>
      </c>
      <c r="J65" s="9">
        <f t="shared" si="13"/>
        <v>-0.09016393442622939</v>
      </c>
      <c r="K65" s="7">
        <f t="shared" si="10"/>
        <v>0.5913939393939387</v>
      </c>
      <c r="L65" s="5">
        <f t="shared" si="7"/>
        <v>0.04761213528814046</v>
      </c>
      <c r="M65" s="6">
        <f t="shared" si="14"/>
        <v>0.043319237844127806</v>
      </c>
      <c r="O65">
        <f t="shared" si="8"/>
        <v>75850</v>
      </c>
      <c r="P65">
        <f t="shared" si="15"/>
        <v>31745.23809523809</v>
      </c>
    </row>
    <row r="66" spans="1:16" ht="15.75" thickBot="1">
      <c r="A66" s="3">
        <f t="shared" si="16"/>
        <v>42</v>
      </c>
      <c r="B66" s="3"/>
      <c r="C66" s="63"/>
      <c r="D66" s="66"/>
      <c r="E66" s="64">
        <f t="shared" si="0"/>
        <v>0</v>
      </c>
      <c r="F66" s="3"/>
      <c r="G66" s="4">
        <f t="shared" si="9"/>
        <v>0</v>
      </c>
      <c r="H66" s="4">
        <f t="shared" si="11"/>
        <v>0</v>
      </c>
      <c r="I66" s="5">
        <f t="shared" si="12"/>
        <v>0</v>
      </c>
      <c r="J66" s="9">
        <f t="shared" si="13"/>
        <v>0</v>
      </c>
      <c r="K66" s="7">
        <f t="shared" si="10"/>
        <v>0</v>
      </c>
      <c r="L66" s="5">
        <f t="shared" si="7"/>
        <v>0</v>
      </c>
      <c r="M66" s="6">
        <f t="shared" si="14"/>
        <v>0</v>
      </c>
      <c r="O66">
        <f t="shared" si="8"/>
        <v>0</v>
      </c>
      <c r="P66">
        <f t="shared" si="15"/>
        <v>0</v>
      </c>
    </row>
    <row r="67" spans="1:16" ht="15.75" thickBot="1">
      <c r="A67" s="3">
        <f t="shared" si="16"/>
        <v>43</v>
      </c>
      <c r="B67" s="3"/>
      <c r="C67" s="63"/>
      <c r="D67" s="66"/>
      <c r="E67" s="64">
        <f t="shared" si="0"/>
        <v>0</v>
      </c>
      <c r="F67" s="3"/>
      <c r="G67" s="4">
        <f t="shared" si="9"/>
        <v>0</v>
      </c>
      <c r="H67" s="4">
        <f t="shared" si="11"/>
        <v>0</v>
      </c>
      <c r="I67" s="5">
        <f t="shared" si="12"/>
        <v>0</v>
      </c>
      <c r="J67" s="9">
        <f t="shared" si="13"/>
        <v>0</v>
      </c>
      <c r="K67" s="7">
        <f t="shared" si="10"/>
        <v>0</v>
      </c>
      <c r="L67" s="5">
        <f t="shared" si="7"/>
        <v>0</v>
      </c>
      <c r="M67" s="6">
        <f t="shared" si="14"/>
        <v>0</v>
      </c>
      <c r="O67">
        <f t="shared" si="8"/>
        <v>0</v>
      </c>
      <c r="P67">
        <f t="shared" si="15"/>
        <v>0</v>
      </c>
    </row>
    <row r="68" spans="1:16" ht="15.75" thickBot="1">
      <c r="A68" s="3">
        <f t="shared" si="16"/>
        <v>44</v>
      </c>
      <c r="B68" s="3"/>
      <c r="C68" s="63"/>
      <c r="D68" s="66"/>
      <c r="E68" s="64">
        <f t="shared" si="0"/>
        <v>0</v>
      </c>
      <c r="F68" s="3"/>
      <c r="G68" s="4">
        <f t="shared" si="9"/>
        <v>0</v>
      </c>
      <c r="H68" s="4">
        <f t="shared" si="11"/>
        <v>0</v>
      </c>
      <c r="I68" s="5">
        <f t="shared" si="12"/>
        <v>0</v>
      </c>
      <c r="J68" s="9">
        <f t="shared" si="13"/>
        <v>0</v>
      </c>
      <c r="K68" s="7">
        <f t="shared" si="10"/>
        <v>0</v>
      </c>
      <c r="L68" s="5">
        <f t="shared" si="7"/>
        <v>0</v>
      </c>
      <c r="M68" s="6">
        <f t="shared" si="14"/>
        <v>0</v>
      </c>
      <c r="O68">
        <f t="shared" si="8"/>
        <v>0</v>
      </c>
      <c r="P68">
        <f t="shared" si="15"/>
        <v>0</v>
      </c>
    </row>
    <row r="69" spans="1:16" ht="15.75" thickBot="1">
      <c r="A69" s="3">
        <f t="shared" si="16"/>
        <v>45</v>
      </c>
      <c r="B69" s="3"/>
      <c r="C69" s="63"/>
      <c r="D69" s="66"/>
      <c r="E69" s="64">
        <f t="shared" si="0"/>
        <v>0</v>
      </c>
      <c r="F69" s="3"/>
      <c r="G69" s="4">
        <f t="shared" si="9"/>
        <v>0</v>
      </c>
      <c r="H69" s="4">
        <f t="shared" si="11"/>
        <v>0</v>
      </c>
      <c r="I69" s="5">
        <f t="shared" si="12"/>
        <v>0</v>
      </c>
      <c r="J69" s="9">
        <f t="shared" si="13"/>
        <v>0</v>
      </c>
      <c r="K69" s="7">
        <f t="shared" si="10"/>
        <v>0</v>
      </c>
      <c r="L69" s="5">
        <f t="shared" si="7"/>
        <v>0</v>
      </c>
      <c r="M69" s="6">
        <f t="shared" si="14"/>
        <v>0</v>
      </c>
      <c r="O69">
        <f t="shared" si="8"/>
        <v>0</v>
      </c>
      <c r="P69">
        <f t="shared" si="15"/>
        <v>0</v>
      </c>
    </row>
    <row r="70" spans="1:16" ht="15.75" thickBot="1">
      <c r="A70" s="3">
        <f t="shared" si="16"/>
        <v>46</v>
      </c>
      <c r="B70" s="3"/>
      <c r="C70" s="63"/>
      <c r="D70" s="66"/>
      <c r="E70" s="64">
        <f t="shared" si="0"/>
        <v>0</v>
      </c>
      <c r="F70" s="3"/>
      <c r="G70" s="4">
        <f t="shared" si="9"/>
        <v>0</v>
      </c>
      <c r="H70" s="4">
        <f t="shared" si="11"/>
        <v>0</v>
      </c>
      <c r="I70" s="5">
        <f t="shared" si="12"/>
        <v>0</v>
      </c>
      <c r="J70" s="9">
        <f t="shared" si="13"/>
        <v>0</v>
      </c>
      <c r="K70" s="7">
        <f t="shared" si="10"/>
        <v>0</v>
      </c>
      <c r="L70" s="5">
        <f t="shared" si="7"/>
        <v>0</v>
      </c>
      <c r="M70" s="6">
        <f t="shared" si="14"/>
        <v>0</v>
      </c>
      <c r="O70">
        <f t="shared" si="8"/>
        <v>0</v>
      </c>
      <c r="P70">
        <f t="shared" si="15"/>
        <v>0</v>
      </c>
    </row>
    <row r="71" spans="1:21" ht="15.75" thickBot="1">
      <c r="A71" s="3">
        <f t="shared" si="16"/>
        <v>47</v>
      </c>
      <c r="B71" s="3"/>
      <c r="C71" s="63"/>
      <c r="D71" s="66"/>
      <c r="E71" s="64">
        <f t="shared" si="0"/>
        <v>0</v>
      </c>
      <c r="F71" s="3"/>
      <c r="G71" s="4">
        <f t="shared" si="9"/>
        <v>0</v>
      </c>
      <c r="H71" s="4">
        <f t="shared" si="11"/>
        <v>0</v>
      </c>
      <c r="I71" s="5">
        <f t="shared" si="12"/>
        <v>0</v>
      </c>
      <c r="J71" s="9">
        <f t="shared" si="13"/>
        <v>0</v>
      </c>
      <c r="K71" s="7">
        <f t="shared" si="10"/>
        <v>0</v>
      </c>
      <c r="L71" s="5">
        <f t="shared" si="7"/>
        <v>0</v>
      </c>
      <c r="M71" s="6">
        <f t="shared" si="14"/>
        <v>0</v>
      </c>
      <c r="O71">
        <f t="shared" si="8"/>
        <v>0</v>
      </c>
      <c r="P71">
        <f t="shared" si="15"/>
        <v>0</v>
      </c>
      <c r="U71" s="40"/>
    </row>
    <row r="72" spans="1:16" ht="15.75" thickBot="1">
      <c r="A72" s="3">
        <f t="shared" si="16"/>
        <v>48</v>
      </c>
      <c r="B72" s="3"/>
      <c r="C72" s="63"/>
      <c r="D72" s="66"/>
      <c r="E72" s="64">
        <f t="shared" si="0"/>
        <v>0</v>
      </c>
      <c r="F72" s="3"/>
      <c r="G72" s="4">
        <f t="shared" si="9"/>
        <v>0</v>
      </c>
      <c r="H72" s="4">
        <f t="shared" si="11"/>
        <v>0</v>
      </c>
      <c r="I72" s="5">
        <f t="shared" si="12"/>
        <v>0</v>
      </c>
      <c r="J72" s="9">
        <f t="shared" si="13"/>
        <v>0</v>
      </c>
      <c r="K72" s="7">
        <f t="shared" si="10"/>
        <v>0</v>
      </c>
      <c r="L72" s="5">
        <f t="shared" si="7"/>
        <v>0</v>
      </c>
      <c r="M72" s="6">
        <f t="shared" si="14"/>
        <v>0</v>
      </c>
      <c r="O72">
        <f t="shared" si="8"/>
        <v>0</v>
      </c>
      <c r="P72">
        <f t="shared" si="15"/>
        <v>0</v>
      </c>
    </row>
    <row r="73" spans="1:16" ht="15.75" thickBot="1">
      <c r="A73" s="3">
        <f t="shared" si="16"/>
        <v>49</v>
      </c>
      <c r="B73" s="3"/>
      <c r="C73" s="63"/>
      <c r="D73" s="66"/>
      <c r="E73" s="64">
        <f t="shared" si="0"/>
        <v>0</v>
      </c>
      <c r="F73" s="3"/>
      <c r="G73" s="4">
        <f t="shared" si="9"/>
        <v>0</v>
      </c>
      <c r="H73" s="4">
        <f t="shared" si="11"/>
        <v>0</v>
      </c>
      <c r="I73" s="5">
        <f t="shared" si="12"/>
        <v>0</v>
      </c>
      <c r="J73" s="9">
        <f t="shared" si="13"/>
        <v>0</v>
      </c>
      <c r="K73" s="7">
        <f t="shared" si="10"/>
        <v>0</v>
      </c>
      <c r="L73" s="5">
        <f t="shared" si="7"/>
        <v>0</v>
      </c>
      <c r="M73" s="6">
        <f t="shared" si="14"/>
        <v>0</v>
      </c>
      <c r="O73">
        <f t="shared" si="8"/>
        <v>0</v>
      </c>
      <c r="P73">
        <f t="shared" si="15"/>
        <v>0</v>
      </c>
    </row>
    <row r="74" spans="1:16" ht="15.75" thickBot="1">
      <c r="A74" s="3">
        <f t="shared" si="16"/>
        <v>50</v>
      </c>
      <c r="B74" s="3"/>
      <c r="C74" s="63"/>
      <c r="D74" s="66"/>
      <c r="E74" s="64">
        <f t="shared" si="0"/>
        <v>0</v>
      </c>
      <c r="F74" s="3"/>
      <c r="G74" s="4">
        <f t="shared" si="9"/>
        <v>0</v>
      </c>
      <c r="H74" s="4">
        <f t="shared" si="11"/>
        <v>0</v>
      </c>
      <c r="I74" s="5">
        <f t="shared" si="12"/>
        <v>0</v>
      </c>
      <c r="J74" s="9">
        <f t="shared" si="13"/>
        <v>0</v>
      </c>
      <c r="K74" s="7">
        <f t="shared" si="10"/>
        <v>0</v>
      </c>
      <c r="L74" s="5">
        <f t="shared" si="7"/>
        <v>0</v>
      </c>
      <c r="M74" s="6">
        <f t="shared" si="14"/>
        <v>0</v>
      </c>
      <c r="O74">
        <f t="shared" si="8"/>
        <v>0</v>
      </c>
      <c r="P74">
        <f t="shared" si="15"/>
        <v>0</v>
      </c>
    </row>
    <row r="75" spans="1:16" ht="15.75" thickBot="1">
      <c r="A75" s="3">
        <f t="shared" si="16"/>
        <v>51</v>
      </c>
      <c r="B75" s="3"/>
      <c r="C75" s="63"/>
      <c r="D75" s="66"/>
      <c r="E75" s="64">
        <f t="shared" si="0"/>
        <v>0</v>
      </c>
      <c r="F75" s="3"/>
      <c r="G75" s="4">
        <f t="shared" si="9"/>
        <v>0</v>
      </c>
      <c r="H75" s="4">
        <f t="shared" si="11"/>
        <v>0</v>
      </c>
      <c r="I75" s="5">
        <f t="shared" si="12"/>
        <v>0</v>
      </c>
      <c r="J75" s="9">
        <f t="shared" si="13"/>
        <v>0</v>
      </c>
      <c r="K75" s="7">
        <f t="shared" si="10"/>
        <v>0</v>
      </c>
      <c r="L75" s="5">
        <f t="shared" si="7"/>
        <v>0</v>
      </c>
      <c r="M75" s="6">
        <f t="shared" si="14"/>
        <v>0</v>
      </c>
      <c r="O75">
        <f t="shared" si="8"/>
        <v>0</v>
      </c>
      <c r="P75">
        <f t="shared" si="15"/>
        <v>0</v>
      </c>
    </row>
    <row r="76" spans="1:16" ht="16.5" thickBot="1">
      <c r="A76" s="3">
        <f t="shared" si="16"/>
        <v>52</v>
      </c>
      <c r="B76" s="3"/>
      <c r="C76" s="63"/>
      <c r="D76" s="65"/>
      <c r="E76" s="64">
        <f t="shared" si="0"/>
        <v>0</v>
      </c>
      <c r="F76" s="3"/>
      <c r="G76" s="4">
        <f t="shared" si="9"/>
        <v>0</v>
      </c>
      <c r="H76" s="4">
        <f t="shared" si="11"/>
        <v>0</v>
      </c>
      <c r="I76" s="5">
        <f t="shared" si="12"/>
        <v>0</v>
      </c>
      <c r="J76" s="9">
        <f t="shared" si="13"/>
        <v>0</v>
      </c>
      <c r="K76" s="7">
        <f t="shared" si="10"/>
        <v>0</v>
      </c>
      <c r="L76" s="5">
        <f t="shared" si="7"/>
        <v>0</v>
      </c>
      <c r="M76" s="6">
        <f t="shared" si="14"/>
        <v>0</v>
      </c>
      <c r="O76">
        <f t="shared" si="8"/>
        <v>0</v>
      </c>
      <c r="P76">
        <f t="shared" si="15"/>
        <v>0</v>
      </c>
    </row>
    <row r="77" spans="1:16" ht="16.5" thickBot="1">
      <c r="A77" s="3">
        <f t="shared" si="16"/>
        <v>53</v>
      </c>
      <c r="B77" s="3"/>
      <c r="C77" s="63"/>
      <c r="D77" s="65"/>
      <c r="E77" s="64">
        <f t="shared" si="0"/>
        <v>0</v>
      </c>
      <c r="F77" s="3"/>
      <c r="G77" s="4">
        <f t="shared" si="9"/>
        <v>0</v>
      </c>
      <c r="H77" s="4">
        <f t="shared" si="11"/>
        <v>0</v>
      </c>
      <c r="I77" s="5">
        <f t="shared" si="12"/>
        <v>0</v>
      </c>
      <c r="J77" s="9">
        <f t="shared" si="13"/>
        <v>0</v>
      </c>
      <c r="K77" s="7">
        <f t="shared" si="10"/>
        <v>0</v>
      </c>
      <c r="L77" s="5">
        <f t="shared" si="7"/>
        <v>0</v>
      </c>
      <c r="M77" s="6">
        <f t="shared" si="14"/>
        <v>0</v>
      </c>
      <c r="O77">
        <f t="shared" si="8"/>
        <v>0</v>
      </c>
      <c r="P77">
        <f t="shared" si="15"/>
        <v>0</v>
      </c>
    </row>
    <row r="78" spans="1:16" ht="16.5" thickBot="1">
      <c r="A78" s="3">
        <f t="shared" si="16"/>
        <v>54</v>
      </c>
      <c r="B78" s="3"/>
      <c r="C78" s="63"/>
      <c r="D78" s="65"/>
      <c r="E78" s="64">
        <f t="shared" si="0"/>
        <v>0</v>
      </c>
      <c r="F78" s="3"/>
      <c r="G78" s="4">
        <f t="shared" si="9"/>
        <v>0</v>
      </c>
      <c r="H78" s="4">
        <f t="shared" si="11"/>
        <v>0</v>
      </c>
      <c r="I78" s="5">
        <f t="shared" si="12"/>
        <v>0</v>
      </c>
      <c r="J78" s="9">
        <f t="shared" si="13"/>
        <v>0</v>
      </c>
      <c r="K78" s="7">
        <f t="shared" si="10"/>
        <v>0</v>
      </c>
      <c r="L78" s="5">
        <f t="shared" si="7"/>
        <v>0</v>
      </c>
      <c r="M78" s="6">
        <f t="shared" si="14"/>
        <v>0</v>
      </c>
      <c r="O78">
        <f t="shared" si="8"/>
        <v>0</v>
      </c>
      <c r="P78">
        <f t="shared" si="15"/>
        <v>0</v>
      </c>
    </row>
    <row r="79" spans="1:16" ht="16.5" thickBot="1">
      <c r="A79" s="3">
        <f t="shared" si="16"/>
        <v>55</v>
      </c>
      <c r="B79" s="3"/>
      <c r="C79" s="63"/>
      <c r="D79" s="65"/>
      <c r="E79" s="64">
        <f t="shared" si="0"/>
        <v>0</v>
      </c>
      <c r="F79" s="3"/>
      <c r="G79" s="4">
        <f t="shared" si="9"/>
        <v>0</v>
      </c>
      <c r="H79" s="4">
        <f t="shared" si="11"/>
        <v>0</v>
      </c>
      <c r="I79" s="5">
        <f t="shared" si="12"/>
        <v>0</v>
      </c>
      <c r="J79" s="9">
        <f t="shared" si="13"/>
        <v>0</v>
      </c>
      <c r="K79" s="7">
        <f t="shared" si="10"/>
        <v>0</v>
      </c>
      <c r="L79" s="5">
        <f t="shared" si="7"/>
        <v>0</v>
      </c>
      <c r="M79" s="6">
        <f t="shared" si="14"/>
        <v>0</v>
      </c>
      <c r="O79">
        <f t="shared" si="8"/>
        <v>0</v>
      </c>
      <c r="P79">
        <f t="shared" si="15"/>
        <v>0</v>
      </c>
    </row>
    <row r="80" spans="1:16" ht="16.5" thickBot="1">
      <c r="A80" s="3">
        <f t="shared" si="16"/>
        <v>56</v>
      </c>
      <c r="B80" s="3"/>
      <c r="C80" s="63"/>
      <c r="D80" s="65"/>
      <c r="E80" s="64">
        <f t="shared" si="0"/>
        <v>0</v>
      </c>
      <c r="F80" s="3"/>
      <c r="G80" s="4">
        <f t="shared" si="9"/>
        <v>0</v>
      </c>
      <c r="H80" s="4">
        <f t="shared" si="11"/>
        <v>0</v>
      </c>
      <c r="I80" s="5">
        <f t="shared" si="12"/>
        <v>0</v>
      </c>
      <c r="J80" s="9">
        <f t="shared" si="13"/>
        <v>0</v>
      </c>
      <c r="K80" s="7">
        <f t="shared" si="10"/>
        <v>0</v>
      </c>
      <c r="L80" s="5">
        <f t="shared" si="7"/>
        <v>0</v>
      </c>
      <c r="M80" s="6">
        <f t="shared" si="14"/>
        <v>0</v>
      </c>
      <c r="O80">
        <f t="shared" si="8"/>
        <v>0</v>
      </c>
      <c r="P80">
        <f t="shared" si="15"/>
        <v>0</v>
      </c>
    </row>
    <row r="81" spans="1:16" ht="16.5" thickBot="1">
      <c r="A81" s="3">
        <f t="shared" si="16"/>
        <v>57</v>
      </c>
      <c r="B81" s="3"/>
      <c r="C81" s="63"/>
      <c r="D81" s="65"/>
      <c r="E81" s="64">
        <f t="shared" si="0"/>
        <v>0</v>
      </c>
      <c r="F81" s="3"/>
      <c r="G81" s="4">
        <f t="shared" si="9"/>
        <v>0</v>
      </c>
      <c r="H81" s="4">
        <f t="shared" si="11"/>
        <v>0</v>
      </c>
      <c r="I81" s="5">
        <f t="shared" si="12"/>
        <v>0</v>
      </c>
      <c r="J81" s="9">
        <f t="shared" si="13"/>
        <v>0</v>
      </c>
      <c r="K81" s="7">
        <f t="shared" si="10"/>
        <v>0</v>
      </c>
      <c r="L81" s="5">
        <f t="shared" si="7"/>
        <v>0</v>
      </c>
      <c r="M81" s="6">
        <f t="shared" si="14"/>
        <v>0</v>
      </c>
      <c r="O81">
        <f t="shared" si="8"/>
        <v>0</v>
      </c>
      <c r="P81">
        <f t="shared" si="15"/>
        <v>0</v>
      </c>
    </row>
    <row r="82" spans="1:16" ht="16.5" thickBot="1">
      <c r="A82" s="3">
        <f t="shared" si="16"/>
        <v>58</v>
      </c>
      <c r="B82" s="3"/>
      <c r="C82" s="63"/>
      <c r="D82" s="65"/>
      <c r="E82" s="64">
        <f t="shared" si="0"/>
        <v>0</v>
      </c>
      <c r="F82" s="3"/>
      <c r="G82" s="4">
        <f t="shared" si="9"/>
        <v>0</v>
      </c>
      <c r="H82" s="4">
        <f t="shared" si="11"/>
        <v>0</v>
      </c>
      <c r="I82" s="5">
        <f t="shared" si="12"/>
        <v>0</v>
      </c>
      <c r="J82" s="9">
        <f t="shared" si="13"/>
        <v>0</v>
      </c>
      <c r="K82" s="7">
        <f t="shared" si="10"/>
        <v>0</v>
      </c>
      <c r="L82" s="5">
        <f t="shared" si="7"/>
        <v>0</v>
      </c>
      <c r="M82" s="6">
        <f t="shared" si="14"/>
        <v>0</v>
      </c>
      <c r="O82">
        <f t="shared" si="8"/>
        <v>0</v>
      </c>
      <c r="P82">
        <f t="shared" si="15"/>
        <v>0</v>
      </c>
    </row>
    <row r="83" spans="1:16" ht="16.5" thickBot="1">
      <c r="A83" s="3">
        <f t="shared" si="16"/>
        <v>59</v>
      </c>
      <c r="B83" s="3"/>
      <c r="C83" s="63"/>
      <c r="D83" s="65"/>
      <c r="E83" s="64">
        <f t="shared" si="0"/>
        <v>0</v>
      </c>
      <c r="F83" s="3"/>
      <c r="G83" s="4">
        <f t="shared" si="9"/>
        <v>0</v>
      </c>
      <c r="H83" s="4">
        <f t="shared" si="11"/>
        <v>0</v>
      </c>
      <c r="I83" s="5">
        <f t="shared" si="12"/>
        <v>0</v>
      </c>
      <c r="J83" s="9">
        <f t="shared" si="13"/>
        <v>0</v>
      </c>
      <c r="K83" s="7">
        <f t="shared" si="10"/>
        <v>0</v>
      </c>
      <c r="L83" s="5">
        <f t="shared" si="7"/>
        <v>0</v>
      </c>
      <c r="M83" s="6">
        <f t="shared" si="14"/>
        <v>0</v>
      </c>
      <c r="O83">
        <f t="shared" si="8"/>
        <v>0</v>
      </c>
      <c r="P83">
        <f t="shared" si="15"/>
        <v>0</v>
      </c>
    </row>
    <row r="84" spans="1:16" ht="16.5" thickBot="1">
      <c r="A84" s="3">
        <f t="shared" si="16"/>
        <v>60</v>
      </c>
      <c r="B84" s="3"/>
      <c r="C84" s="63"/>
      <c r="D84" s="65"/>
      <c r="E84" s="64">
        <f t="shared" si="0"/>
        <v>0</v>
      </c>
      <c r="F84" s="3"/>
      <c r="G84" s="4">
        <f t="shared" si="9"/>
        <v>0</v>
      </c>
      <c r="H84" s="4">
        <f t="shared" si="11"/>
        <v>0</v>
      </c>
      <c r="I84" s="5">
        <f t="shared" si="12"/>
        <v>0</v>
      </c>
      <c r="J84" s="9">
        <f t="shared" si="13"/>
        <v>0</v>
      </c>
      <c r="K84" s="7">
        <f t="shared" si="10"/>
        <v>0</v>
      </c>
      <c r="L84" s="5">
        <f t="shared" si="7"/>
        <v>0</v>
      </c>
      <c r="M84" s="6">
        <f t="shared" si="14"/>
        <v>0</v>
      </c>
      <c r="O84">
        <f t="shared" si="8"/>
        <v>0</v>
      </c>
      <c r="P84">
        <f t="shared" si="15"/>
        <v>0</v>
      </c>
    </row>
    <row r="85" spans="1:16" ht="16.5" thickBot="1">
      <c r="A85" s="3">
        <f t="shared" si="16"/>
        <v>61</v>
      </c>
      <c r="B85" s="3"/>
      <c r="C85" s="63"/>
      <c r="D85" s="65"/>
      <c r="E85" s="64">
        <f t="shared" si="0"/>
        <v>0</v>
      </c>
      <c r="F85" s="3"/>
      <c r="G85" s="4">
        <f t="shared" si="9"/>
        <v>0</v>
      </c>
      <c r="H85" s="4">
        <f t="shared" si="11"/>
        <v>0</v>
      </c>
      <c r="I85" s="5">
        <f t="shared" si="12"/>
        <v>0</v>
      </c>
      <c r="J85" s="9">
        <f t="shared" si="13"/>
        <v>0</v>
      </c>
      <c r="K85" s="7">
        <f t="shared" si="10"/>
        <v>0</v>
      </c>
      <c r="L85" s="5">
        <f t="shared" si="7"/>
        <v>0</v>
      </c>
      <c r="M85" s="6">
        <f t="shared" si="14"/>
        <v>0</v>
      </c>
      <c r="O85">
        <f t="shared" si="8"/>
        <v>0</v>
      </c>
      <c r="P85">
        <f t="shared" si="15"/>
        <v>0</v>
      </c>
    </row>
    <row r="86" spans="1:16" ht="16.5" thickBot="1">
      <c r="A86" s="3">
        <f t="shared" si="16"/>
        <v>62</v>
      </c>
      <c r="B86" s="3"/>
      <c r="C86" s="63"/>
      <c r="D86" s="65"/>
      <c r="E86" s="64">
        <f t="shared" si="0"/>
        <v>0</v>
      </c>
      <c r="F86" s="3"/>
      <c r="G86" s="4">
        <f t="shared" si="9"/>
        <v>0</v>
      </c>
      <c r="H86" s="4">
        <f t="shared" si="11"/>
        <v>0</v>
      </c>
      <c r="I86" s="5">
        <f t="shared" si="12"/>
        <v>0</v>
      </c>
      <c r="J86" s="9">
        <f t="shared" si="13"/>
        <v>0</v>
      </c>
      <c r="K86" s="7">
        <f t="shared" si="10"/>
        <v>0</v>
      </c>
      <c r="L86" s="5">
        <f t="shared" si="7"/>
        <v>0</v>
      </c>
      <c r="M86" s="6">
        <f t="shared" si="14"/>
        <v>0</v>
      </c>
      <c r="O86">
        <f t="shared" si="8"/>
        <v>0</v>
      </c>
      <c r="P86">
        <f t="shared" si="15"/>
        <v>0</v>
      </c>
    </row>
    <row r="87" spans="1:16" ht="16.5" thickBot="1">
      <c r="A87" s="3">
        <f t="shared" si="16"/>
        <v>63</v>
      </c>
      <c r="B87" s="3"/>
      <c r="C87" s="63"/>
      <c r="D87" s="65"/>
      <c r="E87" s="64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6.5" thickBot="1">
      <c r="A88" s="3">
        <f t="shared" si="16"/>
        <v>64</v>
      </c>
      <c r="B88" s="3"/>
      <c r="C88" s="63"/>
      <c r="D88" s="65"/>
      <c r="E88" s="64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6.5" thickBot="1">
      <c r="A89" s="3">
        <f t="shared" si="16"/>
        <v>65</v>
      </c>
      <c r="B89" s="3"/>
      <c r="C89" s="63"/>
      <c r="D89" s="65"/>
      <c r="E89" s="64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6.5" thickBot="1">
      <c r="A90" s="3">
        <f aca="true" t="shared" si="23" ref="A90:A121">A89+1</f>
        <v>66</v>
      </c>
      <c r="B90" s="3"/>
      <c r="C90" s="63"/>
      <c r="D90" s="65"/>
      <c r="E90" s="64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6.5" thickBot="1">
      <c r="A91" s="3">
        <f t="shared" si="23"/>
        <v>67</v>
      </c>
      <c r="B91" s="3"/>
      <c r="C91" s="63"/>
      <c r="D91" s="65"/>
      <c r="E91" s="64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6.5" thickBot="1">
      <c r="A92" s="3">
        <f t="shared" si="23"/>
        <v>68</v>
      </c>
      <c r="B92" s="3"/>
      <c r="C92" s="63"/>
      <c r="D92" s="65"/>
      <c r="E92" s="64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6.5" thickBot="1">
      <c r="A93" s="3">
        <f t="shared" si="23"/>
        <v>69</v>
      </c>
      <c r="B93" s="3"/>
      <c r="C93" s="63"/>
      <c r="D93" s="65"/>
      <c r="E93" s="64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6.5" thickBot="1">
      <c r="A94" s="3">
        <f t="shared" si="23"/>
        <v>70</v>
      </c>
      <c r="B94" s="3"/>
      <c r="C94" s="63"/>
      <c r="D94" s="65"/>
      <c r="E94" s="64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6.5" thickBot="1">
      <c r="A95" s="3">
        <f t="shared" si="23"/>
        <v>71</v>
      </c>
      <c r="B95" s="3"/>
      <c r="C95" s="63"/>
      <c r="D95" s="65"/>
      <c r="E95" s="64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6.5" thickBot="1">
      <c r="A96" s="3">
        <f t="shared" si="23"/>
        <v>72</v>
      </c>
      <c r="B96" s="3"/>
      <c r="C96" s="63"/>
      <c r="D96" s="65"/>
      <c r="E96" s="64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6.5" thickBot="1">
      <c r="A97" s="3">
        <f t="shared" si="23"/>
        <v>73</v>
      </c>
      <c r="B97" s="3"/>
      <c r="C97" s="63"/>
      <c r="D97" s="65"/>
      <c r="E97" s="64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6.5" thickBot="1">
      <c r="A98" s="3">
        <f t="shared" si="23"/>
        <v>74</v>
      </c>
      <c r="B98" s="3"/>
      <c r="C98" s="63"/>
      <c r="D98" s="65"/>
      <c r="E98" s="64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6.5" thickBot="1">
      <c r="A99" s="3">
        <f t="shared" si="23"/>
        <v>75</v>
      </c>
      <c r="B99" s="3"/>
      <c r="C99" s="63"/>
      <c r="D99" s="65"/>
      <c r="E99" s="64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6.5" thickBot="1">
      <c r="A100" s="3">
        <f t="shared" si="23"/>
        <v>76</v>
      </c>
      <c r="B100" s="3"/>
      <c r="C100" s="63"/>
      <c r="D100" s="65"/>
      <c r="E100" s="64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6.5" thickBot="1">
      <c r="A101" s="3">
        <f t="shared" si="23"/>
        <v>77</v>
      </c>
      <c r="B101" s="3"/>
      <c r="C101" s="63"/>
      <c r="D101" s="65"/>
      <c r="E101" s="64">
        <f t="shared" si="28"/>
        <v>0</v>
      </c>
      <c r="F101" s="3" t="s">
        <v>49</v>
      </c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6.5" thickBot="1">
      <c r="A102" s="3">
        <f t="shared" si="23"/>
        <v>78</v>
      </c>
      <c r="B102" s="3"/>
      <c r="C102" s="63"/>
      <c r="D102" s="65"/>
      <c r="E102" s="64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6.5" thickBot="1">
      <c r="A103" s="3">
        <f t="shared" si="23"/>
        <v>79</v>
      </c>
      <c r="B103" s="3"/>
      <c r="C103" s="63"/>
      <c r="D103" s="65"/>
      <c r="E103" s="64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6.5" thickBot="1">
      <c r="A104" s="3">
        <f t="shared" si="23"/>
        <v>80</v>
      </c>
      <c r="B104" s="3"/>
      <c r="C104" s="63"/>
      <c r="D104" s="65"/>
      <c r="E104" s="64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6.5" thickBot="1">
      <c r="A105" s="3">
        <f t="shared" si="23"/>
        <v>81</v>
      </c>
      <c r="B105" s="3"/>
      <c r="C105" s="63"/>
      <c r="D105" s="65"/>
      <c r="E105" s="64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6.5" thickBot="1">
      <c r="A106" s="3">
        <f t="shared" si="23"/>
        <v>82</v>
      </c>
      <c r="B106" s="3"/>
      <c r="C106" s="63"/>
      <c r="D106" s="65"/>
      <c r="E106" s="64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6.5" thickBot="1">
      <c r="A107" s="3">
        <f t="shared" si="23"/>
        <v>83</v>
      </c>
      <c r="B107" s="3"/>
      <c r="C107" s="63"/>
      <c r="D107" s="65"/>
      <c r="E107" s="64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6.5" thickBot="1">
      <c r="A108" s="3">
        <f t="shared" si="23"/>
        <v>84</v>
      </c>
      <c r="B108" s="3"/>
      <c r="C108" s="63"/>
      <c r="D108" s="65"/>
      <c r="E108" s="64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6.5" thickBot="1">
      <c r="A109" s="3">
        <f t="shared" si="23"/>
        <v>85</v>
      </c>
      <c r="B109" s="3"/>
      <c r="C109" s="63"/>
      <c r="D109" s="65"/>
      <c r="E109" s="64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6.5" thickBot="1">
      <c r="A110" s="3">
        <f t="shared" si="23"/>
        <v>86</v>
      </c>
      <c r="B110" s="3"/>
      <c r="C110" s="63"/>
      <c r="D110" s="65"/>
      <c r="E110" s="64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6.5" thickBot="1">
      <c r="A111" s="3">
        <f t="shared" si="23"/>
        <v>87</v>
      </c>
      <c r="B111" s="3"/>
      <c r="C111" s="63"/>
      <c r="D111" s="65"/>
      <c r="E111" s="64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6.5" thickBot="1">
      <c r="A112" s="3">
        <f t="shared" si="23"/>
        <v>88</v>
      </c>
      <c r="B112" s="3"/>
      <c r="C112" s="63"/>
      <c r="D112" s="65"/>
      <c r="E112" s="64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6.5" thickBot="1">
      <c r="A113" s="3">
        <f t="shared" si="23"/>
        <v>89</v>
      </c>
      <c r="B113" s="3"/>
      <c r="C113" s="63"/>
      <c r="D113" s="65"/>
      <c r="E113" s="64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6.5" thickBot="1">
      <c r="A114" s="3">
        <f t="shared" si="23"/>
        <v>90</v>
      </c>
      <c r="B114" s="3"/>
      <c r="C114" s="63"/>
      <c r="D114" s="65"/>
      <c r="E114" s="64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6.5" thickBot="1">
      <c r="A115" s="3">
        <f t="shared" si="23"/>
        <v>91</v>
      </c>
      <c r="B115" s="3"/>
      <c r="C115" s="63"/>
      <c r="D115" s="65"/>
      <c r="E115" s="64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6.5" thickBot="1">
      <c r="A116" s="3">
        <f t="shared" si="23"/>
        <v>92</v>
      </c>
      <c r="B116" s="3"/>
      <c r="C116" s="63"/>
      <c r="D116" s="65"/>
      <c r="E116" s="64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6.5" thickBot="1">
      <c r="A117" s="3">
        <f t="shared" si="23"/>
        <v>93</v>
      </c>
      <c r="B117" s="3"/>
      <c r="C117" s="63"/>
      <c r="D117" s="65"/>
      <c r="E117" s="64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6.5" thickBot="1">
      <c r="A118" s="3">
        <f t="shared" si="23"/>
        <v>94</v>
      </c>
      <c r="B118" s="3"/>
      <c r="C118" s="63"/>
      <c r="D118" s="65"/>
      <c r="E118" s="64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6.5" thickBot="1">
      <c r="A119" s="3">
        <f t="shared" si="23"/>
        <v>95</v>
      </c>
      <c r="B119" s="3"/>
      <c r="C119" s="63"/>
      <c r="D119" s="65"/>
      <c r="E119" s="64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6.5" thickBot="1">
      <c r="A120" s="3">
        <f t="shared" si="23"/>
        <v>96</v>
      </c>
      <c r="B120" s="3"/>
      <c r="C120" s="63"/>
      <c r="D120" s="65"/>
      <c r="E120" s="64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6.5" thickBot="1">
      <c r="A121" s="3">
        <f t="shared" si="23"/>
        <v>97</v>
      </c>
      <c r="B121" s="3"/>
      <c r="C121" s="63"/>
      <c r="D121" s="65"/>
      <c r="E121" s="64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6.5" thickBot="1">
      <c r="A122" s="3">
        <f aca="true" t="shared" si="34" ref="A122:A152">A121+1</f>
        <v>98</v>
      </c>
      <c r="B122" s="3"/>
      <c r="C122" s="63"/>
      <c r="D122" s="65"/>
      <c r="E122" s="64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6.5" thickBot="1">
      <c r="A123" s="3">
        <f t="shared" si="34"/>
        <v>99</v>
      </c>
      <c r="B123" s="3"/>
      <c r="C123" s="63"/>
      <c r="D123" s="65"/>
      <c r="E123" s="64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6.5" thickBot="1">
      <c r="A124" s="3">
        <f t="shared" si="34"/>
        <v>100</v>
      </c>
      <c r="B124" s="3"/>
      <c r="C124" s="63"/>
      <c r="D124" s="65"/>
      <c r="E124" s="64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6.5" thickBot="1">
      <c r="A125" s="3">
        <f t="shared" si="34"/>
        <v>101</v>
      </c>
      <c r="B125" s="3"/>
      <c r="C125" s="63"/>
      <c r="D125" s="65"/>
      <c r="E125" s="64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6.5" thickBot="1">
      <c r="A126" s="3">
        <f t="shared" si="34"/>
        <v>102</v>
      </c>
      <c r="B126" s="3"/>
      <c r="C126" s="63"/>
      <c r="D126" s="65"/>
      <c r="E126" s="64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6.5" thickBot="1">
      <c r="A127" s="3">
        <f t="shared" si="34"/>
        <v>103</v>
      </c>
      <c r="B127" s="3"/>
      <c r="C127" s="63"/>
      <c r="D127" s="65"/>
      <c r="E127" s="64">
        <f t="shared" si="28"/>
        <v>0</v>
      </c>
      <c r="F127" s="3" t="s">
        <v>49</v>
      </c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6.5" thickBot="1">
      <c r="A128" s="3">
        <f t="shared" si="34"/>
        <v>104</v>
      </c>
      <c r="B128" s="3"/>
      <c r="C128" s="63"/>
      <c r="D128" s="65"/>
      <c r="E128" s="64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6.5" thickBot="1">
      <c r="A129" s="3">
        <f t="shared" si="34"/>
        <v>105</v>
      </c>
      <c r="B129" s="3"/>
      <c r="C129" s="63"/>
      <c r="D129" s="65"/>
      <c r="E129" s="64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6.5" thickBot="1">
      <c r="A130" s="3">
        <f t="shared" si="34"/>
        <v>106</v>
      </c>
      <c r="B130" s="3"/>
      <c r="C130" s="63"/>
      <c r="D130" s="65"/>
      <c r="E130" s="64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6.5" thickBot="1">
      <c r="A131" s="3">
        <f t="shared" si="34"/>
        <v>107</v>
      </c>
      <c r="B131" s="3"/>
      <c r="C131" s="63"/>
      <c r="D131" s="65"/>
      <c r="E131" s="64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6.5" thickBot="1">
      <c r="A132" s="3">
        <f t="shared" si="34"/>
        <v>108</v>
      </c>
      <c r="B132" s="3"/>
      <c r="C132" s="63"/>
      <c r="D132" s="65"/>
      <c r="E132" s="64">
        <f t="shared" si="28"/>
        <v>0</v>
      </c>
      <c r="F132" s="3" t="s">
        <v>50</v>
      </c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6.5" thickBot="1">
      <c r="A133" s="3">
        <f t="shared" si="34"/>
        <v>109</v>
      </c>
      <c r="B133" s="3"/>
      <c r="C133" s="63"/>
      <c r="D133" s="65"/>
      <c r="E133" s="64">
        <f t="shared" si="28"/>
        <v>0</v>
      </c>
      <c r="F133" s="3" t="s">
        <v>50</v>
      </c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6.5" thickBot="1">
      <c r="A134" s="3">
        <f t="shared" si="34"/>
        <v>110</v>
      </c>
      <c r="B134" s="3"/>
      <c r="C134" s="63"/>
      <c r="D134" s="65"/>
      <c r="E134" s="64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6.5" thickBot="1">
      <c r="A135" s="3">
        <f t="shared" si="34"/>
        <v>111</v>
      </c>
      <c r="B135" s="3"/>
      <c r="C135" s="63"/>
      <c r="D135" s="65"/>
      <c r="E135" s="64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6.5" thickBot="1">
      <c r="A136" s="3">
        <f t="shared" si="34"/>
        <v>112</v>
      </c>
      <c r="B136" s="3"/>
      <c r="C136" s="63"/>
      <c r="D136" s="65"/>
      <c r="E136" s="64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6.5" thickBot="1">
      <c r="A137" s="3">
        <f t="shared" si="34"/>
        <v>113</v>
      </c>
      <c r="B137" s="3"/>
      <c r="C137" s="63"/>
      <c r="D137" s="65"/>
      <c r="E137" s="64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6.5" thickBot="1">
      <c r="A138" s="3">
        <f t="shared" si="34"/>
        <v>114</v>
      </c>
      <c r="B138" s="3"/>
      <c r="C138" s="63"/>
      <c r="D138" s="65"/>
      <c r="E138" s="64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6.5" thickBot="1">
      <c r="A139" s="3">
        <f t="shared" si="34"/>
        <v>115</v>
      </c>
      <c r="B139" s="3"/>
      <c r="C139" s="63"/>
      <c r="D139" s="65"/>
      <c r="E139" s="64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6.5" thickBot="1">
      <c r="A140" s="3">
        <f t="shared" si="34"/>
        <v>116</v>
      </c>
      <c r="B140" s="3"/>
      <c r="C140" s="63"/>
      <c r="D140" s="65"/>
      <c r="E140" s="64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6.5" thickBot="1">
      <c r="A141" s="3">
        <f t="shared" si="34"/>
        <v>117</v>
      </c>
      <c r="B141" s="3"/>
      <c r="C141" s="63"/>
      <c r="D141" s="65"/>
      <c r="E141" s="64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6.5" thickBot="1">
      <c r="A142" s="3">
        <f t="shared" si="34"/>
        <v>118</v>
      </c>
      <c r="B142" s="3"/>
      <c r="C142" s="63"/>
      <c r="D142" s="65"/>
      <c r="E142" s="64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6.5" thickBot="1">
      <c r="A143" s="3">
        <f t="shared" si="34"/>
        <v>119</v>
      </c>
      <c r="B143" s="3"/>
      <c r="C143" s="63"/>
      <c r="D143" s="65"/>
      <c r="E143" s="64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6.5" thickBot="1">
      <c r="A144" s="3">
        <f t="shared" si="34"/>
        <v>120</v>
      </c>
      <c r="B144" s="3"/>
      <c r="C144" s="63"/>
      <c r="D144" s="65"/>
      <c r="E144" s="64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6.5" thickBot="1">
      <c r="A145" s="3">
        <f t="shared" si="34"/>
        <v>121</v>
      </c>
      <c r="B145" s="3"/>
      <c r="C145" s="63"/>
      <c r="D145" s="65"/>
      <c r="E145" s="64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6.5" thickBot="1">
      <c r="A146" s="3">
        <f t="shared" si="34"/>
        <v>122</v>
      </c>
      <c r="B146" s="3"/>
      <c r="C146" s="63"/>
      <c r="D146" s="65"/>
      <c r="E146" s="64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6.5" thickBot="1">
      <c r="A147" s="3">
        <f t="shared" si="34"/>
        <v>123</v>
      </c>
      <c r="B147" s="3"/>
      <c r="C147" s="63"/>
      <c r="D147" s="65"/>
      <c r="E147" s="64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6.5" thickBot="1">
      <c r="A148" s="3">
        <f t="shared" si="34"/>
        <v>124</v>
      </c>
      <c r="B148" s="3"/>
      <c r="C148" s="63"/>
      <c r="D148" s="65"/>
      <c r="E148" s="64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6.5" thickBot="1">
      <c r="A149" s="3">
        <f t="shared" si="34"/>
        <v>125</v>
      </c>
      <c r="B149" s="3"/>
      <c r="C149" s="63"/>
      <c r="D149" s="65"/>
      <c r="E149" s="64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6.5" thickBot="1">
      <c r="A150" s="3">
        <f t="shared" si="34"/>
        <v>126</v>
      </c>
      <c r="B150" s="3"/>
      <c r="C150" s="63"/>
      <c r="D150" s="65"/>
      <c r="E150" s="64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6.5" thickBot="1">
      <c r="A151" s="3">
        <f t="shared" si="34"/>
        <v>127</v>
      </c>
      <c r="B151" s="3"/>
      <c r="C151" s="63"/>
      <c r="D151" s="65"/>
      <c r="E151" s="64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6.5" thickBot="1">
      <c r="A152" s="3">
        <f t="shared" si="34"/>
        <v>128</v>
      </c>
      <c r="B152" s="3"/>
      <c r="C152" s="63"/>
      <c r="D152" s="65"/>
      <c r="E152" s="64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6.5" thickBot="1">
      <c r="A153" s="3">
        <f>A152+1</f>
        <v>129</v>
      </c>
      <c r="B153" s="3"/>
      <c r="C153" s="63"/>
      <c r="D153" s="65"/>
      <c r="E153" s="64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6.5" thickBot="1">
      <c r="A154" s="3">
        <f aca="true" t="shared" si="40" ref="A154:A204">A153+1</f>
        <v>130</v>
      </c>
      <c r="B154" s="3"/>
      <c r="C154" s="63"/>
      <c r="D154" s="65"/>
      <c r="E154" s="64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6.5" thickBot="1">
      <c r="A155" s="3">
        <f t="shared" si="40"/>
        <v>131</v>
      </c>
      <c r="B155" s="3"/>
      <c r="C155" s="63"/>
      <c r="D155" s="65"/>
      <c r="E155" s="64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6.5" thickBot="1">
      <c r="A156" s="3">
        <f t="shared" si="40"/>
        <v>132</v>
      </c>
      <c r="B156" s="3"/>
      <c r="C156" s="63"/>
      <c r="D156" s="65"/>
      <c r="E156" s="64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6.5" thickBot="1">
      <c r="A157" s="3">
        <f t="shared" si="40"/>
        <v>133</v>
      </c>
      <c r="B157" s="3"/>
      <c r="C157" s="63"/>
      <c r="D157" s="65"/>
      <c r="E157" s="64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6.5" thickBot="1">
      <c r="A158" s="3">
        <f t="shared" si="40"/>
        <v>134</v>
      </c>
      <c r="B158" s="3"/>
      <c r="C158" s="63"/>
      <c r="D158" s="65"/>
      <c r="E158" s="64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6.5" thickBot="1">
      <c r="A159" s="3">
        <f t="shared" si="40"/>
        <v>135</v>
      </c>
      <c r="B159" s="3"/>
      <c r="C159" s="63"/>
      <c r="D159" s="65"/>
      <c r="E159" s="64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6.5" thickBot="1">
      <c r="A160" s="3">
        <f t="shared" si="40"/>
        <v>136</v>
      </c>
      <c r="B160" s="3"/>
      <c r="C160" s="63"/>
      <c r="D160" s="65"/>
      <c r="E160" s="64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6.5" thickBot="1">
      <c r="A161" s="3">
        <f t="shared" si="40"/>
        <v>137</v>
      </c>
      <c r="B161" s="3"/>
      <c r="C161" s="63"/>
      <c r="D161" s="65"/>
      <c r="E161" s="64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6.5" thickBot="1">
      <c r="A162" s="3">
        <f t="shared" si="40"/>
        <v>138</v>
      </c>
      <c r="B162" s="3"/>
      <c r="C162" s="63"/>
      <c r="D162" s="65"/>
      <c r="E162" s="64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6.5" thickBot="1">
      <c r="A163" s="3">
        <f t="shared" si="40"/>
        <v>139</v>
      </c>
      <c r="B163" s="3"/>
      <c r="C163" s="63"/>
      <c r="D163" s="65"/>
      <c r="E163" s="64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6.5" thickBot="1">
      <c r="A164" s="3">
        <f t="shared" si="40"/>
        <v>140</v>
      </c>
      <c r="B164" s="3"/>
      <c r="C164" s="63"/>
      <c r="D164" s="65"/>
      <c r="E164" s="64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8610</v>
      </c>
      <c r="D206" s="3">
        <f>SUM(D25:D204)</f>
        <v>10370</v>
      </c>
      <c r="E206" s="3">
        <f>SUM(E25:E204)</f>
        <v>0</v>
      </c>
      <c r="F206" s="3"/>
      <c r="G206" s="4">
        <f>SUM(G25:G204)</f>
        <v>134.71546988535047</v>
      </c>
      <c r="H206" s="28">
        <f>SUM(H25:H204)</f>
        <v>53.03758656903564</v>
      </c>
      <c r="I206" s="3"/>
      <c r="J206" s="3"/>
      <c r="K206" s="28">
        <f>SUM(K25:K204)</f>
        <v>12.421075757575757</v>
      </c>
      <c r="L206" s="8">
        <f>SUM(L25:L204)</f>
        <v>1.0000000000000002</v>
      </c>
      <c r="M206" s="4">
        <f>SUM(M25:M204)</f>
        <v>1.2905534839337602</v>
      </c>
      <c r="O206">
        <f>SUM(O25:O205)</f>
        <v>2259500</v>
      </c>
      <c r="P206" s="21">
        <f>SUM(P25:P205)</f>
        <v>255927.1777003485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262.4274099883856</v>
      </c>
    </row>
    <row r="208" spans="1:13" ht="12.75">
      <c r="A208" s="75" t="s">
        <v>1</v>
      </c>
      <c r="B208" s="18"/>
      <c r="C208" s="75" t="s">
        <v>2</v>
      </c>
      <c r="D208" s="75" t="s">
        <v>3</v>
      </c>
      <c r="E208" s="35"/>
      <c r="F208" s="18"/>
      <c r="G208" s="75" t="s">
        <v>4</v>
      </c>
      <c r="H208" s="75" t="s">
        <v>5</v>
      </c>
      <c r="I208" s="75" t="s">
        <v>6</v>
      </c>
      <c r="J208" s="75" t="s">
        <v>7</v>
      </c>
      <c r="K208" s="75" t="s">
        <v>8</v>
      </c>
      <c r="L208" s="75" t="s">
        <v>9</v>
      </c>
      <c r="M208" s="75" t="s">
        <v>10</v>
      </c>
    </row>
    <row r="209" spans="1:13" ht="12.75">
      <c r="A209" s="75"/>
      <c r="B209" s="18"/>
      <c r="C209" s="75"/>
      <c r="D209" s="75"/>
      <c r="E209" s="35"/>
      <c r="F209" s="18"/>
      <c r="G209" s="75"/>
      <c r="H209" s="75"/>
      <c r="I209" s="75"/>
      <c r="J209" s="75"/>
      <c r="K209" s="75"/>
      <c r="L209" s="75"/>
      <c r="M209" s="75"/>
    </row>
    <row r="210" spans="1:13" ht="13.5" thickBot="1">
      <c r="A210" s="76"/>
      <c r="B210" s="19"/>
      <c r="C210" s="76"/>
      <c r="D210" s="76"/>
      <c r="E210" s="36"/>
      <c r="F210" s="19"/>
      <c r="G210" s="76"/>
      <c r="H210" s="76"/>
      <c r="I210" s="76"/>
      <c r="J210" s="76"/>
      <c r="K210" s="76"/>
      <c r="L210" s="76"/>
      <c r="M210" s="76"/>
    </row>
  </sheetData>
  <sheetProtection/>
  <mergeCells count="24">
    <mergeCell ref="A208:A210"/>
    <mergeCell ref="C208:C210"/>
    <mergeCell ref="D208:D210"/>
    <mergeCell ref="G208:G210"/>
    <mergeCell ref="H208:H210"/>
    <mergeCell ref="I208:I210"/>
    <mergeCell ref="J208:J210"/>
    <mergeCell ref="K208:K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2011-06-21T18:00:53Z</dcterms:modified>
  <cp:category/>
  <cp:version/>
  <cp:contentType/>
  <cp:contentStatus/>
</cp:coreProperties>
</file>